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defaultThemeVersion="124226"/>
  <mc:AlternateContent xmlns:mc="http://schemas.openxmlformats.org/markup-compatibility/2006">
    <mc:Choice Requires="x15">
      <x15ac:absPath xmlns:x15ac="http://schemas.microsoft.com/office/spreadsheetml/2010/11/ac" url="https://cdcr-my.sharepoint.com/personal/kelly_perri_cdcr_ca_gov/Documents/Documents/1. Contracts/W- RFP/RFP C5613147-D - STOP/Addendum 1/"/>
    </mc:Choice>
  </mc:AlternateContent>
  <xr:revisionPtr revIDLastSave="121" documentId="8_{9898FD4C-984B-428F-A5FA-1A101F1A8319}" xr6:coauthVersionLast="47" xr6:coauthVersionMax="47" xr10:uidLastSave="{6C56E55D-4239-411A-AB7D-6C37BBA2D210}"/>
  <bookViews>
    <workbookView xWindow="-120" yWindow="-120" windowWidth="29040" windowHeight="15720" activeTab="4" xr2:uid="{00000000-000D-0000-FFFF-FFFF00000000}"/>
  </bookViews>
  <sheets>
    <sheet name="B-1.1 FY 26.27" sheetId="30" r:id="rId1"/>
    <sheet name="B-1.2 FY 27.28" sheetId="29" r:id="rId2"/>
    <sheet name="B-1.3 FY 28.29" sheetId="28" r:id="rId3"/>
    <sheet name="B-1.4 FY 29.30 (Optional)" sheetId="26" r:id="rId4"/>
    <sheet name="B-1.5 FY 30.31 (Optional)" sheetId="27" r:id="rId5"/>
    <sheet name="Exhibit B-3" sheetId="14" state="hidden" r:id="rId6"/>
    <sheet name="Summary" sheetId="15" state="hidden" r:id="rId7"/>
  </sheets>
  <externalReferences>
    <externalReference r:id="rId8"/>
    <externalReference r:id="rId9"/>
    <externalReference r:id="rId10"/>
    <externalReference r:id="rId11"/>
    <externalReference r:id="rId12"/>
  </externalReferences>
  <definedNames>
    <definedName name="__Print_All" localSheetId="0">#REF!</definedName>
    <definedName name="__Print_All" localSheetId="1">#REF!</definedName>
    <definedName name="__Print_All" localSheetId="2">#REF!</definedName>
    <definedName name="__Print_All" localSheetId="3">#REF!</definedName>
    <definedName name="__Print_All" localSheetId="4">#REF!</definedName>
    <definedName name="__Print_All">#REF!</definedName>
    <definedName name="_Key1" localSheetId="0" hidden="1">#REF!</definedName>
    <definedName name="_Key1" localSheetId="1" hidden="1">#REF!</definedName>
    <definedName name="_Key1" localSheetId="2" hidden="1">#REF!</definedName>
    <definedName name="_Key1" localSheetId="3" hidden="1">#REF!</definedName>
    <definedName name="_Key1" localSheetId="4" hidden="1">#REF!</definedName>
    <definedName name="_Key1" hidden="1">#REF!</definedName>
    <definedName name="_Key2" localSheetId="0" hidden="1">#REF!</definedName>
    <definedName name="_Key2" localSheetId="1" hidden="1">#REF!</definedName>
    <definedName name="_Key2" localSheetId="2" hidden="1">#REF!</definedName>
    <definedName name="_Key2" localSheetId="3" hidden="1">#REF!</definedName>
    <definedName name="_Key2" localSheetId="4" hidden="1">#REF!</definedName>
    <definedName name="_Key2" hidden="1">#REF!</definedName>
    <definedName name="_Order1" hidden="1">0</definedName>
    <definedName name="_Order2" hidden="1">255</definedName>
    <definedName name="_P" localSheetId="0">#REF!</definedName>
    <definedName name="_P" localSheetId="1">#REF!</definedName>
    <definedName name="_P" localSheetId="2">#REF!</definedName>
    <definedName name="_P" localSheetId="3">#REF!</definedName>
    <definedName name="_P" localSheetId="4">#REF!</definedName>
    <definedName name="_P">#REF!</definedName>
    <definedName name="_Sort" localSheetId="0" hidden="1">#REF!</definedName>
    <definedName name="_Sort" localSheetId="1" hidden="1">#REF!</definedName>
    <definedName name="_Sort" localSheetId="2" hidden="1">#REF!</definedName>
    <definedName name="_Sort" localSheetId="3" hidden="1">#REF!</definedName>
    <definedName name="_Sort" localSheetId="4" hidden="1">#REF!</definedName>
    <definedName name="_Sort" hidden="1">#REF!</definedName>
    <definedName name="_V" localSheetId="0">#REF!</definedName>
    <definedName name="_V" localSheetId="1">#REF!</definedName>
    <definedName name="_V" localSheetId="2">#REF!</definedName>
    <definedName name="_V" localSheetId="3">#REF!</definedName>
    <definedName name="_V" localSheetId="4">#REF!</definedName>
    <definedName name="_V">#REF!</definedName>
    <definedName name="a" localSheetId="0">'[1]Leased Vehicles (Cindy, 112408)'!#REF!</definedName>
    <definedName name="a" localSheetId="1">'[1]Leased Vehicles (Cindy, 112408)'!#REF!</definedName>
    <definedName name="a" localSheetId="2">'[1]Leased Vehicles (Cindy, 112408)'!#REF!</definedName>
    <definedName name="a" localSheetId="3">'[1]Leased Vehicles (Cindy, 112408)'!#REF!</definedName>
    <definedName name="a" localSheetId="4">'[1]Leased Vehicles (Cindy, 112408)'!#REF!</definedName>
    <definedName name="a">'[1]Leased Vehicles (Cindy, 112408)'!#REF!</definedName>
    <definedName name="B" localSheetId="0">#REF!</definedName>
    <definedName name="B" localSheetId="1">#REF!</definedName>
    <definedName name="B" localSheetId="2">#REF!</definedName>
    <definedName name="B" localSheetId="3">#REF!</definedName>
    <definedName name="B" localSheetId="4">#REF!</definedName>
    <definedName name="B">#REF!</definedName>
    <definedName name="Continental_Airlines__Inc." localSheetId="0">#REF!</definedName>
    <definedName name="Continental_Airlines__Inc." localSheetId="1">#REF!</definedName>
    <definedName name="Continental_Airlines__Inc." localSheetId="2">#REF!</definedName>
    <definedName name="Continental_Airlines__Inc." localSheetId="3">#REF!</definedName>
    <definedName name="Continental_Airlines__Inc." localSheetId="4">#REF!</definedName>
    <definedName name="Continental_Airlines__Inc.">#REF!</definedName>
    <definedName name="Cover" localSheetId="0">#REF!</definedName>
    <definedName name="Cover" localSheetId="1">#REF!</definedName>
    <definedName name="Cover" localSheetId="2">#REF!</definedName>
    <definedName name="Cover" localSheetId="3">#REF!</definedName>
    <definedName name="Cover" localSheetId="4">#REF!</definedName>
    <definedName name="Cover">#REF!</definedName>
    <definedName name="d" localSheetId="0">#REF!</definedName>
    <definedName name="d" localSheetId="1">#REF!</definedName>
    <definedName name="d" localSheetId="2">#REF!</definedName>
    <definedName name="d" localSheetId="3">#REF!</definedName>
    <definedName name="d" localSheetId="4">#REF!</definedName>
    <definedName name="d">#REF!</definedName>
    <definedName name="DataSortArea" localSheetId="0">#REF!</definedName>
    <definedName name="DataSortArea" localSheetId="1">#REF!</definedName>
    <definedName name="DataSortArea" localSheetId="2">#REF!</definedName>
    <definedName name="DataSortArea" localSheetId="3">#REF!</definedName>
    <definedName name="DataSortArea" localSheetId="4">#REF!</definedName>
    <definedName name="DataSortArea">#REF!</definedName>
    <definedName name="e" localSheetId="0">#REF!</definedName>
    <definedName name="e" localSheetId="1">#REF!</definedName>
    <definedName name="e" localSheetId="2">#REF!</definedName>
    <definedName name="e" localSheetId="3">#REF!</definedName>
    <definedName name="e" localSheetId="4">#REF!</definedName>
    <definedName name="e">#REF!</definedName>
    <definedName name="Excurr" localSheetId="0">#REF!</definedName>
    <definedName name="Excurr" localSheetId="1">#REF!</definedName>
    <definedName name="Excurr" localSheetId="2">#REF!</definedName>
    <definedName name="Excurr" localSheetId="3">#REF!</definedName>
    <definedName name="Excurr" localSheetId="4">#REF!</definedName>
    <definedName name="Excurr">#REF!</definedName>
    <definedName name="Execfor" localSheetId="0">#REF!</definedName>
    <definedName name="Execfor" localSheetId="1">#REF!</definedName>
    <definedName name="Execfor" localSheetId="2">#REF!</definedName>
    <definedName name="Execfor" localSheetId="3">#REF!</definedName>
    <definedName name="Execfor" localSheetId="4">#REF!</definedName>
    <definedName name="Execfor">#REF!</definedName>
    <definedName name="Execfore" localSheetId="0">#REF!</definedName>
    <definedName name="Execfore" localSheetId="1">#REF!</definedName>
    <definedName name="Execfore" localSheetId="2">#REF!</definedName>
    <definedName name="Execfore" localSheetId="3">#REF!</definedName>
    <definedName name="Execfore" localSheetId="4">#REF!</definedName>
    <definedName name="Execfore">#REF!</definedName>
    <definedName name="ExecSum" localSheetId="0">#REF!</definedName>
    <definedName name="ExecSum" localSheetId="1">#REF!</definedName>
    <definedName name="ExecSum" localSheetId="2">#REF!</definedName>
    <definedName name="ExecSum" localSheetId="3">#REF!</definedName>
    <definedName name="ExecSum" localSheetId="4">#REF!</definedName>
    <definedName name="ExecSum">#REF!</definedName>
    <definedName name="ExecYDT" localSheetId="0">#REF!</definedName>
    <definedName name="ExecYDT" localSheetId="1">#REF!</definedName>
    <definedName name="ExecYDT" localSheetId="2">#REF!</definedName>
    <definedName name="ExecYDT" localSheetId="3">#REF!</definedName>
    <definedName name="ExecYDT" localSheetId="4">#REF!</definedName>
    <definedName name="ExecYDT">#REF!</definedName>
    <definedName name="eXHIBIT" localSheetId="0">#REF!</definedName>
    <definedName name="eXHIBIT" localSheetId="1">#REF!</definedName>
    <definedName name="eXHIBIT" localSheetId="2">#REF!</definedName>
    <definedName name="eXHIBIT" localSheetId="3">#REF!</definedName>
    <definedName name="eXHIBIT" localSheetId="4">#REF!</definedName>
    <definedName name="eXHIBIT">#REF!</definedName>
    <definedName name="EXYTD" localSheetId="0">#REF!</definedName>
    <definedName name="EXYTD" localSheetId="1">#REF!</definedName>
    <definedName name="EXYTD" localSheetId="2">#REF!</definedName>
    <definedName name="EXYTD" localSheetId="3">#REF!</definedName>
    <definedName name="EXYTD" localSheetId="4">#REF!</definedName>
    <definedName name="EXYTD">#REF!</definedName>
    <definedName name="F" localSheetId="0">#REF!</definedName>
    <definedName name="F" localSheetId="1">#REF!</definedName>
    <definedName name="F" localSheetId="2">#REF!</definedName>
    <definedName name="F" localSheetId="3">#REF!</definedName>
    <definedName name="F" localSheetId="4">#REF!</definedName>
    <definedName name="F">#REF!</definedName>
    <definedName name="FCST" localSheetId="0">[2]Financials!#REF!</definedName>
    <definedName name="FCST" localSheetId="1">[2]Financials!#REF!</definedName>
    <definedName name="FCST" localSheetId="2">[2]Financials!#REF!</definedName>
    <definedName name="FCST" localSheetId="3">[2]Financials!#REF!</definedName>
    <definedName name="FCST" localSheetId="4">[2]Financials!#REF!</definedName>
    <definedName name="FCST">[2]Financials!#REF!</definedName>
    <definedName name="FCSTSTATS" localSheetId="0">#REF!</definedName>
    <definedName name="FCSTSTATS" localSheetId="1">#REF!</definedName>
    <definedName name="FCSTSTATS" localSheetId="2">#REF!</definedName>
    <definedName name="FCSTSTATS" localSheetId="3">#REF!</definedName>
    <definedName name="FCSTSTATS" localSheetId="4">#REF!</definedName>
    <definedName name="FCSTSTATS">#REF!</definedName>
    <definedName name="FFF" localSheetId="0">#REF!</definedName>
    <definedName name="FFF" localSheetId="1">#REF!</definedName>
    <definedName name="FFF" localSheetId="2">#REF!</definedName>
    <definedName name="FFF" localSheetId="3">#REF!</definedName>
    <definedName name="FFF" localSheetId="4">#REF!</definedName>
    <definedName name="FFF">#REF!</definedName>
    <definedName name="g" localSheetId="0">#REF!</definedName>
    <definedName name="g" localSheetId="1">#REF!</definedName>
    <definedName name="g" localSheetId="2">#REF!</definedName>
    <definedName name="g" localSheetId="3">#REF!</definedName>
    <definedName name="g" localSheetId="4">#REF!</definedName>
    <definedName name="g">#REF!</definedName>
    <definedName name="H" localSheetId="0">'[1]Leased Vehicles (Cindy, 112408)'!#REF!</definedName>
    <definedName name="H" localSheetId="1">'[1]Leased Vehicles (Cindy, 112408)'!#REF!</definedName>
    <definedName name="H" localSheetId="2">'[1]Leased Vehicles (Cindy, 112408)'!#REF!</definedName>
    <definedName name="H" localSheetId="3">'[1]Leased Vehicles (Cindy, 112408)'!#REF!</definedName>
    <definedName name="H" localSheetId="4">'[1]Leased Vehicles (Cindy, 112408)'!#REF!</definedName>
    <definedName name="H">'[1]Leased Vehicles (Cindy, 112408)'!#REF!</definedName>
    <definedName name="Iniatrives" localSheetId="0">#REF!</definedName>
    <definedName name="Iniatrives" localSheetId="1">#REF!</definedName>
    <definedName name="Iniatrives" localSheetId="2">#REF!</definedName>
    <definedName name="Iniatrives" localSheetId="3">#REF!</definedName>
    <definedName name="Iniatrives" localSheetId="4">#REF!</definedName>
    <definedName name="Iniatrives">#REF!</definedName>
    <definedName name="MOSTATS" localSheetId="0">#REF!</definedName>
    <definedName name="MOSTATS" localSheetId="1">#REF!</definedName>
    <definedName name="MOSTATS" localSheetId="2">#REF!</definedName>
    <definedName name="MOSTATS" localSheetId="3">#REF!</definedName>
    <definedName name="MOSTATS" localSheetId="4">#REF!</definedName>
    <definedName name="MOSTATS">#REF!</definedName>
    <definedName name="one" hidden="1">{#N/A,#N/A,FALSE,"PF Detail"}</definedName>
    <definedName name="oner" hidden="1">{#N/A,#N/A,FALSE,"PF Detail"}</definedName>
    <definedName name="OSV" localSheetId="0">#REF!</definedName>
    <definedName name="OSV" localSheetId="1">#REF!</definedName>
    <definedName name="OSV" localSheetId="2">#REF!</definedName>
    <definedName name="OSV" localSheetId="3">#REF!</definedName>
    <definedName name="OSV" localSheetId="4">#REF!</definedName>
    <definedName name="OSV">#REF!</definedName>
    <definedName name="OSV_YTD" localSheetId="0">#REF!</definedName>
    <definedName name="OSV_YTD" localSheetId="1">#REF!</definedName>
    <definedName name="OSV_YTD" localSheetId="2">#REF!</definedName>
    <definedName name="OSV_YTD" localSheetId="3">#REF!</definedName>
    <definedName name="OSV_YTD" localSheetId="4">#REF!</definedName>
    <definedName name="OSV_YTD">#REF!</definedName>
    <definedName name="PasteLanding" localSheetId="0">#REF!</definedName>
    <definedName name="PasteLanding" localSheetId="1">#REF!</definedName>
    <definedName name="PasteLanding" localSheetId="2">#REF!</definedName>
    <definedName name="PasteLanding" localSheetId="3">#REF!</definedName>
    <definedName name="PasteLanding" localSheetId="4">#REF!</definedName>
    <definedName name="PasteLanding">#REF!</definedName>
    <definedName name="PasteRange" localSheetId="0">#REF!</definedName>
    <definedName name="PasteRange" localSheetId="1">#REF!</definedName>
    <definedName name="PasteRange" localSheetId="2">#REF!</definedName>
    <definedName name="PasteRange" localSheetId="3">#REF!</definedName>
    <definedName name="PasteRange" localSheetId="4">#REF!</definedName>
    <definedName name="PasteRange">#REF!</definedName>
    <definedName name="planvspro" localSheetId="0">#REF!</definedName>
    <definedName name="planvspro" localSheetId="1">#REF!</definedName>
    <definedName name="planvspro" localSheetId="2">#REF!</definedName>
    <definedName name="planvspro" localSheetId="3">#REF!</definedName>
    <definedName name="planvspro" localSheetId="4">#REF!</definedName>
    <definedName name="planvspro">#REF!</definedName>
    <definedName name="pmt" localSheetId="0">'[3]staffing pattern'!#REF!</definedName>
    <definedName name="pmt" localSheetId="1">'[3]staffing pattern'!#REF!</definedName>
    <definedName name="pmt" localSheetId="2">'[3]staffing pattern'!#REF!</definedName>
    <definedName name="pmt" localSheetId="3">'[3]staffing pattern'!#REF!</definedName>
    <definedName name="pmt" localSheetId="4">'[3]staffing pattern'!#REF!</definedName>
    <definedName name="pmt">'[3]staffing pattern'!#REF!</definedName>
    <definedName name="positions">'[3]staffing pattern'!$B$36:$I$777</definedName>
    <definedName name="Print_Budget" localSheetId="0">#REF!</definedName>
    <definedName name="Print_Budget" localSheetId="1">#REF!</definedName>
    <definedName name="Print_Budget" localSheetId="2">#REF!</definedName>
    <definedName name="Print_Budget" localSheetId="3">#REF!</definedName>
    <definedName name="Print_Budget" localSheetId="4">#REF!</definedName>
    <definedName name="Print_Budget">#REF!</definedName>
    <definedName name="Print_FiveMonthTrend" localSheetId="0">#REF!</definedName>
    <definedName name="Print_FiveMonthTrend" localSheetId="1">#REF!</definedName>
    <definedName name="Print_FiveMonthTrend" localSheetId="2">#REF!</definedName>
    <definedName name="Print_FiveMonthTrend" localSheetId="3">#REF!</definedName>
    <definedName name="Print_FiveMonthTrend" localSheetId="4">#REF!</definedName>
    <definedName name="Print_FiveMonthTrend">#REF!</definedName>
    <definedName name="Print_YTD_Trend" localSheetId="0">#REF!</definedName>
    <definedName name="Print_YTD_Trend" localSheetId="1">#REF!</definedName>
    <definedName name="Print_YTD_Trend" localSheetId="2">#REF!</definedName>
    <definedName name="Print_YTD_Trend" localSheetId="3">#REF!</definedName>
    <definedName name="Print_YTD_Trend" localSheetId="4">#REF!</definedName>
    <definedName name="Print_YTD_Trend">#REF!</definedName>
    <definedName name="q" localSheetId="0">#REF!</definedName>
    <definedName name="q" localSheetId="1">#REF!</definedName>
    <definedName name="q" localSheetId="2">#REF!</definedName>
    <definedName name="q" localSheetId="3">#REF!</definedName>
    <definedName name="q" localSheetId="4">#REF!</definedName>
    <definedName name="q">#REF!</definedName>
    <definedName name="relief" localSheetId="0">'[3]staffing pattern'!#REF!</definedName>
    <definedName name="relief" localSheetId="1">'[3]staffing pattern'!#REF!</definedName>
    <definedName name="relief" localSheetId="2">'[3]staffing pattern'!#REF!</definedName>
    <definedName name="relief" localSheetId="3">'[3]staffing pattern'!#REF!</definedName>
    <definedName name="relief" localSheetId="4">'[3]staffing pattern'!#REF!</definedName>
    <definedName name="relief">'[3]staffing pattern'!#REF!</definedName>
    <definedName name="RF3EQW4" localSheetId="0">#REF!</definedName>
    <definedName name="RF3EQW4" localSheetId="1">#REF!</definedName>
    <definedName name="RF3EQW4" localSheetId="2">#REF!</definedName>
    <definedName name="RF3EQW4" localSheetId="3">#REF!</definedName>
    <definedName name="RF3EQW4" localSheetId="4">#REF!</definedName>
    <definedName name="RF3EQW4">#REF!</definedName>
    <definedName name="temp" localSheetId="0">'[4]VAR TO PLAN'!#REF!</definedName>
    <definedName name="temp" localSheetId="1">'[4]VAR TO PLAN'!#REF!</definedName>
    <definedName name="temp" localSheetId="2">'[4]VAR TO PLAN'!#REF!</definedName>
    <definedName name="temp" localSheetId="3">'[4]VAR TO PLAN'!#REF!</definedName>
    <definedName name="temp" localSheetId="4">'[4]VAR TO PLAN'!#REF!</definedName>
    <definedName name="temp">'[4]VAR TO PLAN'!#REF!</definedName>
    <definedName name="Top40DataSort" localSheetId="0">#REF!</definedName>
    <definedName name="Top40DataSort" localSheetId="1">#REF!</definedName>
    <definedName name="Top40DataSort" localSheetId="2">#REF!</definedName>
    <definedName name="Top40DataSort" localSheetId="3">#REF!</definedName>
    <definedName name="Top40DataSort" localSheetId="4">#REF!</definedName>
    <definedName name="Top40DataSort">#REF!</definedName>
    <definedName name="Top40Variances" localSheetId="0">#REF!</definedName>
    <definedName name="Top40Variances" localSheetId="1">#REF!</definedName>
    <definedName name="Top40Variances" localSheetId="2">#REF!</definedName>
    <definedName name="Top40Variances" localSheetId="3">#REF!</definedName>
    <definedName name="Top40Variances" localSheetId="4">#REF!</definedName>
    <definedName name="Top40Variances">#REF!</definedName>
    <definedName name="Total" localSheetId="0">#REF!</definedName>
    <definedName name="Total" localSheetId="1">#REF!</definedName>
    <definedName name="Total" localSheetId="2">#REF!</definedName>
    <definedName name="Total" localSheetId="3">#REF!</definedName>
    <definedName name="Total" localSheetId="4">#REF!</definedName>
    <definedName name="Total">#REF!</definedName>
    <definedName name="VAR2FCST" localSheetId="0">'[2]VAR TO PLAN'!#REF!</definedName>
    <definedName name="VAR2FCST" localSheetId="1">'[2]VAR TO PLAN'!#REF!</definedName>
    <definedName name="VAR2FCST" localSheetId="2">'[2]VAR TO PLAN'!#REF!</definedName>
    <definedName name="VAR2FCST" localSheetId="3">'[2]VAR TO PLAN'!#REF!</definedName>
    <definedName name="VAR2FCST" localSheetId="4">'[2]VAR TO PLAN'!#REF!</definedName>
    <definedName name="VAR2FCST">'[2]VAR TO PLAN'!#REF!</definedName>
    <definedName name="wrn.Pro._.Forma." hidden="1">{#N/A,#N/A,FALSE,"PF Detail"}</definedName>
    <definedName name="YTDSTATS" localSheetId="0">#REF!</definedName>
    <definedName name="YTDSTATS" localSheetId="1">#REF!</definedName>
    <definedName name="YTDSTATS" localSheetId="2">#REF!</definedName>
    <definedName name="YTDSTATS" localSheetId="3">#REF!</definedName>
    <definedName name="YTDSTATS" localSheetId="4">#REF!</definedName>
    <definedName name="YTDSTATS">#REF!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16" i="15" l="1"/>
  <c r="J8" i="15" l="1"/>
  <c r="M21" i="15" l="1"/>
  <c r="M22" i="15"/>
  <c r="N21" i="15"/>
  <c r="N22" i="15" l="1"/>
  <c r="H25" i="14"/>
  <c r="K28" i="14"/>
  <c r="H33" i="14" s="1"/>
  <c r="M68" i="15"/>
  <c r="O22" i="15" l="1"/>
  <c r="O21" i="15"/>
  <c r="P68" i="15"/>
  <c r="N52" i="15"/>
  <c r="P30" i="15"/>
  <c r="O30" i="15"/>
  <c r="N30" i="15"/>
  <c r="L58" i="15"/>
  <c r="M46" i="15"/>
  <c r="M47" i="15"/>
  <c r="M48" i="15"/>
  <c r="M49" i="15"/>
  <c r="M50" i="15"/>
  <c r="M51" i="15"/>
  <c r="M52" i="15"/>
  <c r="M53" i="15"/>
  <c r="M54" i="15"/>
  <c r="M55" i="15"/>
  <c r="M45" i="15"/>
  <c r="M29" i="15"/>
  <c r="M28" i="15"/>
  <c r="M27" i="15"/>
  <c r="M26" i="15"/>
  <c r="M25" i="15"/>
  <c r="M24" i="15"/>
  <c r="M23" i="15"/>
  <c r="M20" i="15"/>
  <c r="M19" i="15"/>
  <c r="M18" i="15"/>
  <c r="M17" i="15"/>
  <c r="M12" i="15"/>
  <c r="M10" i="15"/>
  <c r="M9" i="15"/>
  <c r="M8" i="15"/>
  <c r="M13" i="15" s="1"/>
  <c r="N68" i="15" l="1"/>
  <c r="O68" i="15"/>
  <c r="N25" i="15"/>
  <c r="N27" i="15"/>
  <c r="N28" i="15"/>
  <c r="O23" i="15" l="1"/>
  <c r="O12" i="15"/>
  <c r="N16" i="15"/>
  <c r="P21" i="15"/>
  <c r="N29" i="15"/>
  <c r="O19" i="15"/>
  <c r="N11" i="15"/>
  <c r="P22" i="15"/>
  <c r="P12" i="15"/>
  <c r="O18" i="15"/>
  <c r="P10" i="15"/>
  <c r="O10" i="15"/>
  <c r="O9" i="15"/>
  <c r="O8" i="15"/>
  <c r="O26" i="15"/>
  <c r="N26" i="15"/>
  <c r="O24" i="15"/>
  <c r="N24" i="15"/>
  <c r="O20" i="15"/>
  <c r="O17" i="15"/>
  <c r="P35" i="15"/>
  <c r="O35" i="15"/>
  <c r="N35" i="15"/>
  <c r="P18" i="15" l="1"/>
  <c r="P11" i="15"/>
  <c r="O11" i="15"/>
  <c r="O13" i="15" s="1"/>
  <c r="P17" i="15"/>
  <c r="O29" i="15"/>
  <c r="P9" i="15"/>
  <c r="P23" i="15"/>
  <c r="P8" i="15"/>
  <c r="O28" i="15"/>
  <c r="O25" i="15"/>
  <c r="O27" i="15"/>
  <c r="O16" i="15"/>
  <c r="M43" i="15"/>
  <c r="P43" i="15"/>
  <c r="P34" i="15"/>
  <c r="O34" i="15"/>
  <c r="N34" i="15"/>
  <c r="P13" i="15" l="1"/>
  <c r="P26" i="15"/>
  <c r="P19" i="15"/>
  <c r="P24" i="15"/>
  <c r="P16" i="15"/>
  <c r="P20" i="15"/>
  <c r="P29" i="15"/>
  <c r="M56" i="15"/>
  <c r="N43" i="15"/>
  <c r="O43" i="15"/>
  <c r="P28" i="15" l="1"/>
  <c r="P27" i="15"/>
  <c r="P25" i="15"/>
  <c r="P55" i="15"/>
  <c r="P53" i="15"/>
  <c r="P52" i="15"/>
  <c r="P51" i="15"/>
  <c r="P50" i="15"/>
  <c r="P49" i="15"/>
  <c r="P48" i="15"/>
  <c r="P47" i="15"/>
  <c r="P46" i="15"/>
  <c r="P45" i="15"/>
  <c r="O55" i="15"/>
  <c r="O54" i="15"/>
  <c r="O53" i="15"/>
  <c r="O52" i="15"/>
  <c r="O51" i="15"/>
  <c r="O50" i="15"/>
  <c r="O49" i="15"/>
  <c r="O48" i="15"/>
  <c r="O47" i="15"/>
  <c r="O45" i="15"/>
  <c r="N55" i="15"/>
  <c r="N54" i="15"/>
  <c r="N53" i="15"/>
  <c r="N51" i="15"/>
  <c r="N50" i="15"/>
  <c r="N49" i="15"/>
  <c r="N48" i="15"/>
  <c r="N47" i="15"/>
  <c r="N46" i="15"/>
  <c r="N45" i="15"/>
  <c r="N19" i="15"/>
  <c r="N17" i="15"/>
  <c r="N12" i="15"/>
  <c r="N18" i="15"/>
  <c r="N9" i="15"/>
  <c r="O46" i="15" l="1"/>
  <c r="O56" i="15" s="1"/>
  <c r="N56" i="15"/>
  <c r="P54" i="15"/>
  <c r="P56" i="15" s="1"/>
  <c r="N10" i="15"/>
  <c r="N20" i="15"/>
  <c r="N23" i="15"/>
  <c r="M31" i="15"/>
  <c r="N8" i="15" l="1"/>
  <c r="N13" i="15" s="1"/>
  <c r="N31" i="15"/>
  <c r="O31" i="15"/>
  <c r="P31" i="15"/>
  <c r="M32" i="15"/>
  <c r="M33" i="15" l="1"/>
  <c r="M36" i="15" s="1"/>
  <c r="N32" i="15"/>
  <c r="N33" i="15" s="1"/>
  <c r="O32" i="15"/>
  <c r="P32" i="15"/>
  <c r="O33" i="15" l="1"/>
  <c r="O36" i="15"/>
  <c r="N36" i="15"/>
  <c r="N57" i="15" s="1"/>
  <c r="N58" i="15" s="1"/>
  <c r="P33" i="15"/>
  <c r="P36" i="15" s="1"/>
  <c r="O57" i="15" l="1"/>
  <c r="N69" i="15"/>
  <c r="P57" i="15"/>
  <c r="P58" i="15" s="1"/>
  <c r="P69" i="15" s="1"/>
  <c r="M57" i="15"/>
  <c r="M69" i="15" l="1"/>
  <c r="M58" i="15"/>
  <c r="O58" i="15"/>
  <c r="O69" i="15" s="1"/>
</calcChain>
</file>

<file path=xl/sharedStrings.xml><?xml version="1.0" encoding="utf-8"?>
<sst xmlns="http://schemas.openxmlformats.org/spreadsheetml/2006/main" count="668" uniqueCount="170">
  <si>
    <t>SPECIALIZED TREATMENT FOR OPTIMIZED PROGRAMMING</t>
  </si>
  <si>
    <t>FISCAL YEAR 2026/2027</t>
  </si>
  <si>
    <t>(July 1, 2026 through June 30, 2027)</t>
  </si>
  <si>
    <t>A.1</t>
  </si>
  <si>
    <t>No. of Positions</t>
  </si>
  <si>
    <t>Monthly Salary Rate Range</t>
  </si>
  <si>
    <t>Actual Monthly Rate</t>
  </si>
  <si>
    <t>% of Project Time*</t>
  </si>
  <si>
    <t>Months per Year*</t>
  </si>
  <si>
    <t>TOTAL</t>
  </si>
  <si>
    <t>-</t>
  </si>
  <si>
    <t>Subtotal Annual Monthly Personnel Cost</t>
  </si>
  <si>
    <t>A.2</t>
  </si>
  <si>
    <t>Hourly Rate Range</t>
  </si>
  <si>
    <t>Actual Hourly Rate</t>
  </si>
  <si>
    <t>Hours Per Year</t>
  </si>
  <si>
    <t>Subtotal Annual Hourly Personnel Cost</t>
  </si>
  <si>
    <t>A.3</t>
  </si>
  <si>
    <t>Other Personnel Costs (Benefits, Retention Allowances, Bilingual Pay, Overtime, Temporary Help)</t>
  </si>
  <si>
    <t>TOTAL PERSONNEL COSTS (A.1 + A.2 + A.3) (A)</t>
  </si>
  <si>
    <t>B.</t>
  </si>
  <si>
    <t>Subcontracted Service Type</t>
  </si>
  <si>
    <t xml:space="preserve"> </t>
  </si>
  <si>
    <t xml:space="preserve">                                                                                  TOTAL SUBCONTRACTORS COSTS (B)</t>
  </si>
  <si>
    <t>C.</t>
  </si>
  <si>
    <t>TOTAL OPERATING COSTS (C)</t>
  </si>
  <si>
    <t>SUBTOTAL ANNUAL DIRECT EXPENSES (SUM OF A+C)</t>
  </si>
  <si>
    <t>D.</t>
  </si>
  <si>
    <t>TOTAL INDIRECT COSTS</t>
  </si>
  <si>
    <t>(% of Subtotal Annual Direct Expenses):</t>
  </si>
  <si>
    <t>%</t>
  </si>
  <si>
    <t>E.</t>
  </si>
  <si>
    <t>F.</t>
  </si>
  <si>
    <t>SERVICES MODALITIES:</t>
  </si>
  <si>
    <t>Minimum Daily/Session Rate</t>
  </si>
  <si>
    <t>Maximum Daily/Session Rate</t>
  </si>
  <si>
    <t>Detoxification</t>
  </si>
  <si>
    <t>Residential</t>
  </si>
  <si>
    <t>FOTEP</t>
  </si>
  <si>
    <t>Outpatient</t>
  </si>
  <si>
    <t>RRH</t>
  </si>
  <si>
    <t>G.</t>
  </si>
  <si>
    <t>Returning Home Well Housing</t>
  </si>
  <si>
    <t>** SB/DVBE subcontractor changes will only be allowed in compliance with Exhibit D, Special Terms and Conditions</t>
  </si>
  <si>
    <t>****RHWH funding is not guaranteed. Availability of this funding is dependent upon the Governor's Budget.</t>
  </si>
  <si>
    <t xml:space="preserve">If it is determined to be in the best interest of the State, upon execution of the agreement between CDCR and the Contractor, the State may extend this Agreement through an amendment for up to two (2) optional one (1) year terms. </t>
  </si>
  <si>
    <t>FISCAL YEAR 2027/2028</t>
  </si>
  <si>
    <t>(July 1, 2027 through June 30, 2028)</t>
  </si>
  <si>
    <r>
      <t xml:space="preserve">*** </t>
    </r>
    <r>
      <rPr>
        <sz val="9"/>
        <rFont val="Arial"/>
        <family val="2"/>
      </rPr>
      <t xml:space="preserve">Profit Fee is for For-Profit Programs Only. </t>
    </r>
  </si>
  <si>
    <t>FISCAL YEAR 2028/2029</t>
  </si>
  <si>
    <t>(July 1, 2028 through June 30, 2029)</t>
  </si>
  <si>
    <t>FISCAL YEAR 2029/2030</t>
  </si>
  <si>
    <t>(July 1, 2029 through June 30, 2030)</t>
  </si>
  <si>
    <t>FISCAL YEAR 2030/2031</t>
  </si>
  <si>
    <t>(July 1, 2030 through June 30, 2031)</t>
  </si>
  <si>
    <t>NON-EXPENDABLE EQUIPMENT</t>
  </si>
  <si>
    <t>List all types of non-expendable equipment to be utilized with this project.  Budgeted costs for non-expendable equipment reflect payment made per month during the term of the contract.  Attach additional sheets if necessary.</t>
  </si>
  <si>
    <t>EQUIPMENT ITEM</t>
  </si>
  <si>
    <t>RENT COST</t>
  </si>
  <si>
    <t>DEPRECIATION</t>
  </si>
  <si>
    <t>or</t>
  </si>
  <si>
    <t>and</t>
  </si>
  <si>
    <t>LEASE COST</t>
  </si>
  <si>
    <t>(if straight line method is not used,</t>
  </si>
  <si>
    <t>support justification indicating the</t>
  </si>
  <si>
    <t>SERIAL NUMBER</t>
  </si>
  <si>
    <t>(indicate monthly cost</t>
  </si>
  <si>
    <t>depreciation method used</t>
  </si>
  <si>
    <t>paid per month)</t>
  </si>
  <si>
    <r>
      <t>must</t>
    </r>
    <r>
      <rPr>
        <b/>
        <sz val="10"/>
        <rFont val="Arial"/>
        <family val="2"/>
      </rPr>
      <t xml:space="preserve"> be submitted)</t>
    </r>
  </si>
  <si>
    <t xml:space="preserve"> Rent Cost:</t>
  </si>
  <si>
    <t xml:space="preserve"> Acquisition Cost:</t>
  </si>
  <si>
    <t>$</t>
  </si>
  <si>
    <t>Vehicle</t>
  </si>
  <si>
    <t xml:space="preserve"> per month</t>
  </si>
  <si>
    <t>item</t>
  </si>
  <si>
    <t xml:space="preserve"> Useful Life: </t>
  </si>
  <si>
    <t xml:space="preserve"> years</t>
  </si>
  <si>
    <t xml:space="preserve"> Lease Cost:</t>
  </si>
  <si>
    <t>TBD</t>
  </si>
  <si>
    <t xml:space="preserve"> Depreciation Cost:</t>
  </si>
  <si>
    <t>serial number</t>
  </si>
  <si>
    <t>Copier</t>
  </si>
  <si>
    <t>AA6V01700878</t>
  </si>
  <si>
    <t>C94000033</t>
  </si>
  <si>
    <t>Program Area # ____1_____</t>
  </si>
  <si>
    <t>FISCAL YEAR 2023/2026</t>
  </si>
  <si>
    <t>(July 1, 2022 through June 30, 2026)</t>
  </si>
  <si>
    <t>PERSONNEL (Placement Office)
Salary Positions</t>
  </si>
  <si>
    <t>Monthly Rate</t>
  </si>
  <si>
    <t>Year 1</t>
  </si>
  <si>
    <t>Year 2</t>
  </si>
  <si>
    <t>Year 3</t>
  </si>
  <si>
    <t>Year 4</t>
  </si>
  <si>
    <t>Program Director*</t>
  </si>
  <si>
    <t>Data Entry Coordinator*</t>
  </si>
  <si>
    <t>Senior Case Manager</t>
  </si>
  <si>
    <t>VP of CA Operations</t>
  </si>
  <si>
    <t>Director of Data &amp; Reporting</t>
  </si>
  <si>
    <t>PERSONNEL (Placement Office)
Hourly Positions</t>
  </si>
  <si>
    <t>Hourly Rate</t>
  </si>
  <si>
    <t>Hours per Year*</t>
  </si>
  <si>
    <t>STOP Case Manager*</t>
  </si>
  <si>
    <t>Community Service Representative*</t>
  </si>
  <si>
    <t>Administrative Staff</t>
  </si>
  <si>
    <t>Tech Support</t>
  </si>
  <si>
    <t>Data Entry Specialist</t>
  </si>
  <si>
    <t>Marketing Specialist</t>
  </si>
  <si>
    <t>Driver</t>
  </si>
  <si>
    <t>Employment Development Liason*</t>
  </si>
  <si>
    <t>Transportation Coordinator*</t>
  </si>
  <si>
    <t>Training Coordinator*</t>
  </si>
  <si>
    <t>Contract Compliance*</t>
  </si>
  <si>
    <t>Authorization Specialist</t>
  </si>
  <si>
    <t>Quality Assurance*</t>
  </si>
  <si>
    <t>Vacancy Factor</t>
  </si>
  <si>
    <t>Total Staff Salaries (A.1 + A.2)</t>
  </si>
  <si>
    <r>
      <t xml:space="preserve">Staff Benefits </t>
    </r>
    <r>
      <rPr>
        <b/>
        <sz val="10"/>
        <rFont val="Arial"/>
        <family val="2"/>
      </rPr>
      <t>(% of Total Staff Salaries)</t>
    </r>
    <r>
      <rPr>
        <b/>
        <sz val="11"/>
        <rFont val="Arial"/>
        <family val="2"/>
      </rPr>
      <t xml:space="preserve"> Benefits Range </t>
    </r>
  </si>
  <si>
    <t>__30__%</t>
  </si>
  <si>
    <t>__34__%</t>
  </si>
  <si>
    <t>A.4</t>
  </si>
  <si>
    <t>Estimated Temporary Help (Total Dollars for Above Term)</t>
  </si>
  <si>
    <t>A.5</t>
  </si>
  <si>
    <t>Estimated Overtime (Total Dollars for Above Term)</t>
  </si>
  <si>
    <t xml:space="preserve">                                                                                                                   TOTAL PERSONNEL COSTS (A.1 + A.2 + A.3 + A.4 + A.5) </t>
  </si>
  <si>
    <r>
      <t xml:space="preserve">SUBCONTRACTORS COSTS </t>
    </r>
    <r>
      <rPr>
        <i/>
        <sz val="10"/>
        <rFont val="Arial"/>
        <family val="2"/>
      </rPr>
      <t>(Excluding Section G, Services Modalities)</t>
    </r>
  </si>
  <si>
    <t>Business Name</t>
  </si>
  <si>
    <t>Business Address</t>
  </si>
  <si>
    <t>CA Infosec, LLC</t>
  </si>
  <si>
    <t>2060-D E Avenida De Los Arboles #101, Thousand Oaks, CA 91362</t>
  </si>
  <si>
    <t xml:space="preserve">OPERATING COSTS (Placement Office) </t>
  </si>
  <si>
    <t>Travel</t>
  </si>
  <si>
    <t>Facility Lease/Rent</t>
  </si>
  <si>
    <t>Maintenance/Repair</t>
  </si>
  <si>
    <t>Communications</t>
  </si>
  <si>
    <t>Utilities</t>
  </si>
  <si>
    <t>Insurance</t>
  </si>
  <si>
    <t>Supplies/Expendable Equipment</t>
  </si>
  <si>
    <t>Non-Expendable Equipment</t>
  </si>
  <si>
    <t>Training and Education</t>
  </si>
  <si>
    <t>Staff Recruitment</t>
  </si>
  <si>
    <t>Client Incentives</t>
  </si>
  <si>
    <t xml:space="preserve">                                                                                                                    TOTAL OPERATING COSTS (C)</t>
  </si>
  <si>
    <r>
      <t>PROFITS/SERVICE FEE</t>
    </r>
    <r>
      <rPr>
        <b/>
        <sz val="11"/>
        <color rgb="FFFF0000"/>
        <rFont val="Arial"/>
        <family val="2"/>
      </rPr>
      <t>**</t>
    </r>
  </si>
  <si>
    <t>_____%</t>
  </si>
  <si>
    <t>OPERATING RESERVE/CONTINGENCY FUND</t>
  </si>
  <si>
    <t>LSUDD</t>
  </si>
  <si>
    <t>LSUDT</t>
  </si>
  <si>
    <t>Outpatient: CSUDT, and OOP</t>
  </si>
  <si>
    <t>RHWH</t>
  </si>
  <si>
    <t>TOTAL SERVICES MODALITIES COSTS (G)</t>
  </si>
  <si>
    <t>TOTAL OPERATIONAL BUDGET FOR FISCAL YEAR 2018/19 (SUM OF A+B+C+D+E+F+G)</t>
  </si>
  <si>
    <r>
      <rPr>
        <b/>
        <sz val="11"/>
        <color rgb="FFFF0000"/>
        <rFont val="Arial"/>
        <family val="2"/>
      </rPr>
      <t>*</t>
    </r>
    <r>
      <rPr>
        <sz val="10"/>
        <color rgb="FFFF0000"/>
        <rFont val="Arial"/>
        <family val="2"/>
      </rPr>
      <t xml:space="preserve"> </t>
    </r>
    <r>
      <rPr>
        <sz val="10"/>
        <rFont val="Arial"/>
        <family val="2"/>
      </rPr>
      <t xml:space="preserve">All required positions must be full-time.  Full-time salaried positions must be budgeted at 100% of project time and 12 months per year.  Full-time hourly positions must be budgeted at 2080 hours per year. </t>
    </r>
  </si>
  <si>
    <r>
      <rPr>
        <b/>
        <sz val="10"/>
        <color rgb="FFFF0000"/>
        <rFont val="Arial"/>
        <family val="2"/>
      </rPr>
      <t>**</t>
    </r>
    <r>
      <rPr>
        <b/>
        <sz val="10"/>
        <rFont val="Arial"/>
        <family val="2"/>
      </rPr>
      <t xml:space="preserve"> </t>
    </r>
    <r>
      <rPr>
        <sz val="10"/>
        <rFont val="Arial"/>
        <family val="2"/>
      </rPr>
      <t xml:space="preserve">Profit Fee is for For-Profit Programs Only. </t>
    </r>
  </si>
  <si>
    <t>Proposer's Signature:</t>
  </si>
  <si>
    <t>OPERATING COSTS (Placement Office) 
(Refer to Exhibit B-1, Line Item Budget Guide for allowable costs)</t>
  </si>
  <si>
    <t>TOTAL OPERATIONAL BUDGET FOR FISCAL YEAR 2026/27 (SUM OF A+B+C+D+E+F)</t>
  </si>
  <si>
    <t>****RHWH</t>
  </si>
  <si>
    <t>Number of Positions</t>
  </si>
  <si>
    <t>PERSONNEL (Placement Office)
*Salary Positions</t>
  </si>
  <si>
    <t>PERSONNEL (Placement Office)
*Hourly Positions</t>
  </si>
  <si>
    <t xml:space="preserve">If it is determined to be in the best interest of the State, upon execution of the agreement between CDCR and the Contractor, the State may extend this Agreement through an amendment for up to one (1) optional one (1) year term. </t>
  </si>
  <si>
    <r>
      <t xml:space="preserve">Program Area # </t>
    </r>
    <r>
      <rPr>
        <b/>
        <u/>
        <sz val="10.5"/>
        <rFont val="Arial"/>
        <family val="2"/>
      </rPr>
      <t>5</t>
    </r>
  </si>
  <si>
    <r>
      <t xml:space="preserve">Program Area # </t>
    </r>
    <r>
      <rPr>
        <b/>
        <u/>
        <sz val="10.5"/>
        <rFont val="Arial"/>
        <family val="2"/>
      </rPr>
      <t>5</t>
    </r>
    <r>
      <rPr>
        <b/>
        <sz val="10.5"/>
        <rFont val="Arial"/>
        <family val="2"/>
      </rPr>
      <t xml:space="preserve"> </t>
    </r>
  </si>
  <si>
    <t>***PROFIT/SERVICE FEE</t>
  </si>
  <si>
    <t>OPTIONAL YEAR</t>
  </si>
  <si>
    <t>SERVICE MODALITIES:</t>
  </si>
  <si>
    <t>TOTAL SERVICE MODALITIES COSTS (F)</t>
  </si>
  <si>
    <r>
      <t xml:space="preserve">**SUBCONTRACTORS COSTS </t>
    </r>
    <r>
      <rPr>
        <i/>
        <sz val="10.5"/>
        <rFont val="Arial"/>
        <family val="2"/>
      </rPr>
      <t>(Excluding Section F. Service Modalities and Section G. RHWH)</t>
    </r>
  </si>
  <si>
    <r>
      <rPr>
        <b/>
        <sz val="9"/>
        <rFont val="Arial"/>
        <family val="2"/>
      </rPr>
      <t>*</t>
    </r>
    <r>
      <rPr>
        <sz val="9"/>
        <rFont val="Arial"/>
        <family val="2"/>
      </rPr>
      <t xml:space="preserve"> All salaried positions must be full-time. Full-time salaried positions must be budgeted at 100% of project time and twelve (12) months per year.  Full-time hourly positions must be budgeted at two thousand eighty (2080) hours per year. Proposers are responsible for determining and listing all additional positions required to deliver the services outlined in the Agreement. Only positions listed at the time of proposal submission can be invoiced.  The Contractor MUST account for year-over-year salary, benefits and cost of living adjustments over the term of the Agreement. Salaries and wages must be sustainable for the full twelve (12) months within each Fiscal Year. Budget Proposal Rate Sheets submitted with the RFP will be incorporated into the executed Agreement and further changes will not be allowed.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</si>
</sst>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8" formatCode="&quot;$&quot;#,##0.00_);[Red]\(&quot;$&quot;#,##0.00\)"/>
    <numFmt numFmtId="44" formatCode="_(&quot;$&quot;* #,##0.00_);_(&quot;$&quot;* \(#,##0.00\);_(&quot;$&quot;* &quot;-&quot;??_);_(@_)"/>
    <numFmt numFmtId="43" formatCode="_(* #,##0.00_);_(* \(#,##0.00\);_(* &quot;-&quot;??_);_(@_)"/>
    <numFmt numFmtId="164" formatCode="#,###,##0.00;\(#,###,##0.00\)"/>
    <numFmt numFmtId="165" formatCode="&quot;$&quot;#,###,##0.00;\(&quot;$&quot;#,###,##0.00\)"/>
    <numFmt numFmtId="166" formatCode="#,##0.00%;\(#,##0.00%\)"/>
    <numFmt numFmtId="167" formatCode="_([$$-409]* #,##0.00_);_([$$-409]* \(#,##0.00\);_([$$-409]* &quot;-&quot;??_);_(@_)"/>
    <numFmt numFmtId="168" formatCode="&quot;$&quot;#,##0.00"/>
    <numFmt numFmtId="169" formatCode="0.000%"/>
    <numFmt numFmtId="170" formatCode="0.0%"/>
    <numFmt numFmtId="171" formatCode="0.0"/>
    <numFmt numFmtId="172" formatCode="_(* #,##0.000_);_(* \(#,##0.000\);_(* &quot;-&quot;??_);_(@_)"/>
  </numFmts>
  <fonts count="33">
    <font>
      <sz val="10"/>
      <name val="Arial"/>
    </font>
    <font>
      <sz val="11"/>
      <color theme="1"/>
      <name val="Calibri"/>
      <family val="2"/>
      <scheme val="minor"/>
    </font>
    <font>
      <sz val="10"/>
      <name val="Arial"/>
      <family val="2"/>
    </font>
    <font>
      <sz val="11"/>
      <color indexed="8"/>
      <name val="Calibri"/>
      <family val="2"/>
    </font>
    <font>
      <sz val="10"/>
      <color indexed="0"/>
      <name val="Times New Roman"/>
      <family val="1"/>
    </font>
    <font>
      <sz val="10"/>
      <name val="MS Sans Serif"/>
      <family val="2"/>
    </font>
    <font>
      <b/>
      <sz val="8"/>
      <color indexed="0"/>
      <name val="Times New Roman"/>
      <family val="1"/>
    </font>
    <font>
      <b/>
      <sz val="10"/>
      <color indexed="0"/>
      <name val="Times New Roman"/>
      <family val="1"/>
    </font>
    <font>
      <b/>
      <sz val="12"/>
      <color indexed="0"/>
      <name val="Times New Roman"/>
      <family val="1"/>
    </font>
    <font>
      <sz val="10"/>
      <name val="Arial"/>
      <family val="2"/>
    </font>
    <font>
      <b/>
      <sz val="10.5"/>
      <name val="Arial"/>
      <family val="2"/>
    </font>
    <font>
      <sz val="10.5"/>
      <name val="Arial"/>
      <family val="2"/>
    </font>
    <font>
      <sz val="9"/>
      <name val="Arial"/>
      <family val="2"/>
    </font>
    <font>
      <b/>
      <sz val="9"/>
      <name val="Arial"/>
      <family val="2"/>
    </font>
    <font>
      <sz val="10"/>
      <name val="Arial"/>
      <family val="2"/>
    </font>
    <font>
      <b/>
      <u/>
      <sz val="10.5"/>
      <name val="Arial"/>
      <family val="2"/>
    </font>
    <font>
      <sz val="10"/>
      <name val="Arial"/>
      <family val="2"/>
    </font>
    <font>
      <b/>
      <sz val="11"/>
      <name val="Arial"/>
      <family val="2"/>
    </font>
    <font>
      <b/>
      <u/>
      <sz val="10"/>
      <name val="Arial"/>
      <family val="2"/>
    </font>
    <font>
      <sz val="11"/>
      <name val="Arial"/>
      <family val="2"/>
    </font>
    <font>
      <b/>
      <sz val="11"/>
      <color rgb="FFFF0000"/>
      <name val="Arial"/>
      <family val="2"/>
    </font>
    <font>
      <sz val="12"/>
      <name val="Univers (W1)"/>
    </font>
    <font>
      <b/>
      <sz val="10"/>
      <name val="Arial"/>
      <family val="2"/>
    </font>
    <font>
      <b/>
      <sz val="16"/>
      <name val="Arial"/>
      <family val="2"/>
    </font>
    <font>
      <b/>
      <i/>
      <sz val="8"/>
      <name val="Arial"/>
      <family val="2"/>
    </font>
    <font>
      <sz val="11"/>
      <color rgb="FFFF0000"/>
      <name val="Arial"/>
      <family val="2"/>
    </font>
    <font>
      <i/>
      <sz val="10"/>
      <name val="Arial"/>
      <family val="2"/>
    </font>
    <font>
      <sz val="10"/>
      <color rgb="FFFF0000"/>
      <name val="Arial"/>
      <family val="2"/>
    </font>
    <font>
      <b/>
      <sz val="10"/>
      <color rgb="FFFF0000"/>
      <name val="Arial"/>
      <family val="2"/>
    </font>
    <font>
      <b/>
      <i/>
      <sz val="11"/>
      <name val="Arial"/>
      <family val="2"/>
    </font>
    <font>
      <b/>
      <i/>
      <sz val="10"/>
      <name val="Arial"/>
      <family val="2"/>
    </font>
    <font>
      <b/>
      <sz val="9.5"/>
      <name val="Arial"/>
      <family val="2"/>
    </font>
    <font>
      <i/>
      <sz val="10.5"/>
      <name val="Arial"/>
      <family val="2"/>
    </font>
  </fonts>
  <fills count="18">
    <fill>
      <patternFill patternType="none"/>
    </fill>
    <fill>
      <patternFill patternType="gray125"/>
    </fill>
    <fill>
      <patternFill patternType="solid">
        <fgColor rgb="FFFFFFCC"/>
      </patternFill>
    </fill>
    <fill>
      <patternFill patternType="solid">
        <fgColor indexed="9"/>
        <bgColor indexed="64"/>
      </patternFill>
    </fill>
    <fill>
      <patternFill patternType="solid">
        <fgColor indexed="22"/>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41">
    <border>
      <left/>
      <right/>
      <top/>
      <bottom/>
      <diagonal/>
    </border>
    <border>
      <left style="thin">
        <color rgb="FFB2B2B2"/>
      </left>
      <right style="thin">
        <color rgb="FFB2B2B2"/>
      </right>
      <top style="thin">
        <color rgb="FFB2B2B2"/>
      </top>
      <bottom style="thin">
        <color rgb="FFB2B2B2"/>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right style="medium">
        <color indexed="64"/>
      </right>
      <top/>
      <bottom/>
      <diagonal/>
    </border>
    <border>
      <left style="thin">
        <color indexed="64"/>
      </left>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47">
    <xf numFmtId="0" fontId="0" fillId="0" borderId="0"/>
    <xf numFmtId="0" fontId="2" fillId="0" borderId="0"/>
    <xf numFmtId="44" fontId="2" fillId="0" borderId="0" applyFont="0" applyFill="0" applyBorder="0" applyAlignment="0" applyProtection="0"/>
    <xf numFmtId="9" fontId="2" fillId="0" borderId="0" applyFont="0" applyFill="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 fillId="8"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164" fontId="4" fillId="0" borderId="0"/>
    <xf numFmtId="165" fontId="4" fillId="0" borderId="0"/>
    <xf numFmtId="166" fontId="4" fillId="0" borderId="0"/>
    <xf numFmtId="0" fontId="2" fillId="0" borderId="0"/>
    <xf numFmtId="0" fontId="2" fillId="0" borderId="0"/>
    <xf numFmtId="0" fontId="5" fillId="0" borderId="0"/>
    <xf numFmtId="0" fontId="1" fillId="0" borderId="0"/>
    <xf numFmtId="0" fontId="2" fillId="0" borderId="0"/>
    <xf numFmtId="0" fontId="1" fillId="0" borderId="0"/>
    <xf numFmtId="0" fontId="1" fillId="0" borderId="0"/>
    <xf numFmtId="0" fontId="1" fillId="0" borderId="0"/>
    <xf numFmtId="0" fontId="5" fillId="0" borderId="0"/>
    <xf numFmtId="0" fontId="5" fillId="2" borderId="1" applyNumberFormat="0" applyFont="0" applyAlignment="0" applyProtection="0"/>
    <xf numFmtId="9" fontId="2" fillId="0" borderId="0" applyFont="0" applyFill="0" applyBorder="0" applyAlignment="0" applyProtection="0"/>
    <xf numFmtId="9" fontId="2" fillId="0" borderId="0" applyFont="0" applyFill="0" applyBorder="0" applyAlignment="0" applyProtection="0"/>
    <xf numFmtId="9" fontId="5" fillId="0" borderId="0" applyFont="0" applyFill="0" applyBorder="0" applyAlignment="0" applyProtection="0"/>
    <xf numFmtId="0" fontId="4" fillId="0" borderId="0"/>
    <xf numFmtId="0" fontId="4" fillId="0" borderId="0"/>
    <xf numFmtId="0" fontId="6" fillId="0" borderId="0"/>
    <xf numFmtId="0" fontId="7" fillId="0" borderId="0"/>
    <xf numFmtId="0" fontId="8" fillId="0" borderId="0"/>
    <xf numFmtId="0" fontId="4" fillId="0" borderId="0"/>
    <xf numFmtId="44" fontId="9" fillId="0" borderId="0" applyFont="0" applyFill="0" applyBorder="0" applyAlignment="0" applyProtection="0"/>
    <xf numFmtId="9" fontId="14" fillId="0" borderId="0" applyFont="0" applyFill="0" applyBorder="0" applyAlignment="0" applyProtection="0"/>
    <xf numFmtId="43" fontId="16" fillId="0" borderId="0" applyFont="0" applyFill="0" applyBorder="0" applyAlignment="0" applyProtection="0"/>
  </cellStyleXfs>
  <cellXfs count="320">
    <xf numFmtId="0" fontId="0" fillId="0" borderId="0" xfId="0"/>
    <xf numFmtId="0" fontId="11" fillId="0" borderId="0" xfId="1" applyFont="1" applyAlignment="1" applyProtection="1">
      <alignment vertical="center"/>
      <protection locked="0"/>
    </xf>
    <xf numFmtId="0" fontId="11" fillId="0" borderId="0" xfId="1" applyFont="1" applyAlignment="1" applyProtection="1">
      <alignment horizontal="center" vertical="center"/>
      <protection locked="0"/>
    </xf>
    <xf numFmtId="0" fontId="10" fillId="0" borderId="0" xfId="1" applyFont="1" applyAlignment="1">
      <alignment vertical="center"/>
    </xf>
    <xf numFmtId="44" fontId="11" fillId="0" borderId="12" xfId="2" applyFont="1" applyFill="1" applyBorder="1" applyAlignment="1" applyProtection="1">
      <alignment vertical="center"/>
      <protection locked="0"/>
    </xf>
    <xf numFmtId="49" fontId="11" fillId="0" borderId="12" xfId="1" applyNumberFormat="1" applyFont="1" applyBorder="1" applyAlignment="1">
      <alignment horizontal="center" vertical="center"/>
    </xf>
    <xf numFmtId="44" fontId="11" fillId="0" borderId="12" xfId="44" applyFont="1" applyFill="1" applyBorder="1" applyAlignment="1" applyProtection="1">
      <alignment vertical="center"/>
      <protection locked="0"/>
    </xf>
    <xf numFmtId="9" fontId="11" fillId="3" borderId="12" xfId="2" applyNumberFormat="1" applyFont="1" applyFill="1" applyBorder="1" applyAlignment="1">
      <alignment horizontal="center" vertical="center"/>
    </xf>
    <xf numFmtId="44" fontId="11" fillId="0" borderId="24" xfId="2" applyFont="1" applyFill="1" applyBorder="1" applyAlignment="1" applyProtection="1">
      <alignment vertical="center"/>
      <protection locked="0"/>
    </xf>
    <xf numFmtId="1" fontId="11" fillId="0" borderId="12" xfId="1" applyNumberFormat="1" applyFont="1" applyBorder="1" applyAlignment="1" applyProtection="1">
      <alignment horizontal="center" vertical="center"/>
      <protection locked="0"/>
    </xf>
    <xf numFmtId="44" fontId="11" fillId="0" borderId="9" xfId="2" applyFont="1" applyFill="1" applyBorder="1" applyAlignment="1" applyProtection="1">
      <alignment vertical="center"/>
      <protection locked="0"/>
    </xf>
    <xf numFmtId="44" fontId="11" fillId="0" borderId="7" xfId="44" applyFont="1" applyFill="1" applyBorder="1" applyAlignment="1" applyProtection="1">
      <alignment vertical="center"/>
      <protection locked="0"/>
    </xf>
    <xf numFmtId="0" fontId="11" fillId="0" borderId="12" xfId="2" applyNumberFormat="1" applyFont="1" applyFill="1" applyBorder="1" applyAlignment="1" applyProtection="1">
      <alignment vertical="center"/>
      <protection locked="0"/>
    </xf>
    <xf numFmtId="44" fontId="11" fillId="0" borderId="7" xfId="2" applyFont="1" applyFill="1" applyBorder="1" applyAlignment="1" applyProtection="1">
      <alignment vertical="center"/>
      <protection locked="0"/>
    </xf>
    <xf numFmtId="0" fontId="11" fillId="0" borderId="0" xfId="0" applyFont="1"/>
    <xf numFmtId="0" fontId="12" fillId="0" borderId="0" xfId="1" applyFont="1" applyAlignment="1">
      <alignment vertical="center"/>
    </xf>
    <xf numFmtId="0" fontId="12" fillId="0" borderId="0" xfId="0" applyFont="1"/>
    <xf numFmtId="9" fontId="11" fillId="0" borderId="0" xfId="45" applyFont="1" applyFill="1" applyBorder="1"/>
    <xf numFmtId="0" fontId="11" fillId="0" borderId="7" xfId="2" applyNumberFormat="1" applyFont="1" applyFill="1" applyBorder="1" applyAlignment="1">
      <alignment horizontal="center" vertical="center"/>
    </xf>
    <xf numFmtId="0" fontId="10" fillId="0" borderId="8" xfId="1" applyFont="1" applyBorder="1" applyAlignment="1">
      <alignment vertical="center"/>
    </xf>
    <xf numFmtId="0" fontId="11" fillId="3" borderId="8" xfId="1" applyFont="1" applyFill="1" applyBorder="1" applyAlignment="1">
      <alignment vertical="center"/>
    </xf>
    <xf numFmtId="44" fontId="21" fillId="0" borderId="13" xfId="2" applyFont="1" applyBorder="1" applyAlignment="1">
      <alignment horizontal="left" vertical="top" wrapText="1"/>
    </xf>
    <xf numFmtId="49" fontId="11" fillId="0" borderId="9" xfId="1" quotePrefix="1" applyNumberFormat="1" applyFont="1" applyBorder="1" applyAlignment="1">
      <alignment horizontal="center" vertical="center"/>
    </xf>
    <xf numFmtId="0" fontId="19" fillId="0" borderId="0" xfId="25" applyFont="1"/>
    <xf numFmtId="0" fontId="2" fillId="0" borderId="0" xfId="25"/>
    <xf numFmtId="0" fontId="19" fillId="0" borderId="0" xfId="25" applyFont="1" applyAlignment="1">
      <alignment horizontal="right"/>
    </xf>
    <xf numFmtId="0" fontId="2" fillId="0" borderId="16" xfId="25" applyBorder="1"/>
    <xf numFmtId="0" fontId="2" fillId="0" borderId="17" xfId="25" applyBorder="1"/>
    <xf numFmtId="0" fontId="2" fillId="0" borderId="18" xfId="25" applyBorder="1"/>
    <xf numFmtId="0" fontId="2" fillId="0" borderId="35" xfId="25" applyBorder="1"/>
    <xf numFmtId="0" fontId="22" fillId="0" borderId="35" xfId="25" applyFont="1" applyBorder="1"/>
    <xf numFmtId="0" fontId="2" fillId="0" borderId="14" xfId="25" applyBorder="1"/>
    <xf numFmtId="0" fontId="22" fillId="0" borderId="0" xfId="25" applyFont="1" applyAlignment="1">
      <alignment horizontal="center"/>
    </xf>
    <xf numFmtId="0" fontId="2" fillId="0" borderId="2" xfId="25" applyBorder="1" applyAlignment="1" applyProtection="1">
      <alignment horizontal="center"/>
      <protection locked="0"/>
    </xf>
    <xf numFmtId="0" fontId="22" fillId="0" borderId="35" xfId="25" applyFont="1" applyBorder="1" applyAlignment="1">
      <alignment horizontal="right"/>
    </xf>
    <xf numFmtId="0" fontId="24" fillId="0" borderId="0" xfId="25" applyFont="1"/>
    <xf numFmtId="0" fontId="2" fillId="0" borderId="10" xfId="25" applyBorder="1"/>
    <xf numFmtId="0" fontId="2" fillId="0" borderId="2" xfId="25" applyBorder="1"/>
    <xf numFmtId="0" fontId="2" fillId="0" borderId="11" xfId="25" applyBorder="1"/>
    <xf numFmtId="0" fontId="2" fillId="0" borderId="0" xfId="1"/>
    <xf numFmtId="0" fontId="2" fillId="0" borderId="0" xfId="1" applyProtection="1">
      <protection locked="0"/>
    </xf>
    <xf numFmtId="0" fontId="2" fillId="0" borderId="0" xfId="1" applyAlignment="1" applyProtection="1">
      <alignment horizontal="center"/>
      <protection locked="0"/>
    </xf>
    <xf numFmtId="0" fontId="22" fillId="0" borderId="0" xfId="1" applyFont="1"/>
    <xf numFmtId="0" fontId="19" fillId="3" borderId="23" xfId="1" applyFont="1" applyFill="1" applyBorder="1"/>
    <xf numFmtId="44" fontId="19" fillId="0" borderId="24" xfId="2" applyFont="1" applyFill="1" applyBorder="1" applyProtection="1">
      <protection locked="0"/>
    </xf>
    <xf numFmtId="169" fontId="2" fillId="0" borderId="0" xfId="3" applyNumberFormat="1" applyFont="1"/>
    <xf numFmtId="44" fontId="19" fillId="0" borderId="22" xfId="2" applyFont="1" applyFill="1" applyBorder="1" applyProtection="1">
      <protection locked="0"/>
    </xf>
    <xf numFmtId="44" fontId="19" fillId="0" borderId="24" xfId="2" applyFont="1" applyFill="1" applyBorder="1" applyAlignment="1" applyProtection="1">
      <alignment vertical="center"/>
      <protection locked="0"/>
    </xf>
    <xf numFmtId="44" fontId="19" fillId="0" borderId="22" xfId="2" applyFont="1" applyFill="1" applyBorder="1" applyAlignment="1" applyProtection="1">
      <alignment vertical="center"/>
      <protection locked="0"/>
    </xf>
    <xf numFmtId="0" fontId="17" fillId="0" borderId="27" xfId="1" applyFont="1" applyBorder="1" applyAlignment="1">
      <alignment vertical="center"/>
    </xf>
    <xf numFmtId="0" fontId="17" fillId="15" borderId="27" xfId="1" applyFont="1" applyFill="1" applyBorder="1"/>
    <xf numFmtId="9" fontId="17" fillId="15" borderId="12" xfId="3" applyFont="1" applyFill="1" applyBorder="1" applyAlignment="1" applyProtection="1">
      <alignment horizontal="center" vertical="center"/>
      <protection locked="0"/>
    </xf>
    <xf numFmtId="49" fontId="19" fillId="15" borderId="12" xfId="1" applyNumberFormat="1" applyFont="1" applyFill="1" applyBorder="1" applyAlignment="1">
      <alignment horizontal="center" vertical="center"/>
    </xf>
    <xf numFmtId="0" fontId="17" fillId="15" borderId="25" xfId="1" applyFont="1" applyFill="1" applyBorder="1" applyAlignment="1">
      <alignment vertical="center"/>
    </xf>
    <xf numFmtId="0" fontId="17" fillId="15" borderId="27" xfId="1" applyFont="1" applyFill="1" applyBorder="1" applyAlignment="1">
      <alignment vertical="center"/>
    </xf>
    <xf numFmtId="0" fontId="19" fillId="3" borderId="21" xfId="1" applyFont="1" applyFill="1" applyBorder="1"/>
    <xf numFmtId="0" fontId="17" fillId="4" borderId="27" xfId="1" applyFont="1" applyFill="1" applyBorder="1" applyAlignment="1">
      <alignment horizontal="center" vertical="center"/>
    </xf>
    <xf numFmtId="0" fontId="19" fillId="0" borderId="28" xfId="2" applyNumberFormat="1" applyFont="1" applyFill="1" applyBorder="1"/>
    <xf numFmtId="0" fontId="19" fillId="3" borderId="25" xfId="1" applyFont="1" applyFill="1" applyBorder="1"/>
    <xf numFmtId="0" fontId="17" fillId="15" borderId="27" xfId="1" applyFont="1" applyFill="1" applyBorder="1" applyAlignment="1">
      <alignment horizontal="center" vertical="center"/>
    </xf>
    <xf numFmtId="10" fontId="22" fillId="0" borderId="12" xfId="3" applyNumberFormat="1" applyFont="1" applyFill="1" applyBorder="1" applyAlignment="1">
      <alignment horizontal="center" vertical="center"/>
    </xf>
    <xf numFmtId="0" fontId="17" fillId="15" borderId="29" xfId="1" applyFont="1" applyFill="1" applyBorder="1" applyAlignment="1">
      <alignment horizontal="center" vertical="center"/>
    </xf>
    <xf numFmtId="44" fontId="19" fillId="15" borderId="24" xfId="2" applyFont="1" applyFill="1" applyBorder="1" applyProtection="1">
      <protection locked="0"/>
    </xf>
    <xf numFmtId="0" fontId="17" fillId="0" borderId="29" xfId="1" applyFont="1" applyBorder="1" applyAlignment="1">
      <alignment horizontal="center" vertical="center"/>
    </xf>
    <xf numFmtId="0" fontId="17" fillId="0" borderId="23" xfId="1" applyFont="1" applyBorder="1" applyAlignment="1">
      <alignment horizontal="center" vertical="center"/>
    </xf>
    <xf numFmtId="167" fontId="19" fillId="0" borderId="24" xfId="2" applyNumberFormat="1" applyFont="1" applyFill="1" applyBorder="1" applyProtection="1">
      <protection locked="0"/>
    </xf>
    <xf numFmtId="0" fontId="17" fillId="0" borderId="33" xfId="1" applyFont="1" applyBorder="1" applyAlignment="1">
      <alignment horizontal="center" vertical="center"/>
    </xf>
    <xf numFmtId="44" fontId="19" fillId="0" borderId="32" xfId="2" applyFont="1" applyFill="1" applyBorder="1" applyProtection="1">
      <protection locked="0"/>
    </xf>
    <xf numFmtId="0" fontId="22" fillId="0" borderId="0" xfId="1" applyFont="1" applyAlignment="1">
      <alignment vertical="center" wrapText="1"/>
    </xf>
    <xf numFmtId="0" fontId="29" fillId="0" borderId="0" xfId="1" applyFont="1" applyAlignment="1">
      <alignment vertical="center" wrapText="1"/>
    </xf>
    <xf numFmtId="0" fontId="17" fillId="0" borderId="0" xfId="1" applyFont="1" applyAlignment="1">
      <alignment horizontal="left" vertical="center" wrapText="1"/>
    </xf>
    <xf numFmtId="10" fontId="2" fillId="0" borderId="0" xfId="45" applyNumberFormat="1" applyFont="1"/>
    <xf numFmtId="9" fontId="22" fillId="0" borderId="12" xfId="45" applyFont="1" applyFill="1" applyBorder="1" applyAlignment="1">
      <alignment horizontal="center" vertical="center"/>
    </xf>
    <xf numFmtId="9" fontId="11" fillId="0" borderId="12" xfId="2" applyNumberFormat="1" applyFont="1" applyFill="1" applyBorder="1" applyAlignment="1">
      <alignment horizontal="center" vertical="center"/>
    </xf>
    <xf numFmtId="44" fontId="21" fillId="0" borderId="7" xfId="2" applyFont="1" applyFill="1" applyBorder="1" applyAlignment="1">
      <alignment horizontal="left" vertical="top"/>
    </xf>
    <xf numFmtId="44" fontId="21" fillId="0" borderId="13" xfId="2" applyFont="1" applyFill="1" applyBorder="1" applyAlignment="1">
      <alignment horizontal="left" vertical="top" wrapText="1"/>
    </xf>
    <xf numFmtId="4" fontId="2" fillId="0" borderId="0" xfId="25" applyNumberFormat="1"/>
    <xf numFmtId="43" fontId="2" fillId="0" borderId="0" xfId="46" applyFont="1"/>
    <xf numFmtId="44" fontId="2" fillId="0" borderId="0" xfId="1" applyNumberFormat="1"/>
    <xf numFmtId="171" fontId="11" fillId="0" borderId="12" xfId="1" applyNumberFormat="1" applyFont="1" applyBorder="1" applyAlignment="1" applyProtection="1">
      <alignment horizontal="center" vertical="center"/>
      <protection locked="0"/>
    </xf>
    <xf numFmtId="172" fontId="11" fillId="0" borderId="0" xfId="46" applyNumberFormat="1" applyFont="1" applyFill="1" applyBorder="1"/>
    <xf numFmtId="172" fontId="11" fillId="0" borderId="0" xfId="46" applyNumberFormat="1" applyFont="1"/>
    <xf numFmtId="9" fontId="11" fillId="0" borderId="0" xfId="3" applyFont="1" applyFill="1" applyBorder="1"/>
    <xf numFmtId="168" fontId="11" fillId="0" borderId="0" xfId="1" applyNumberFormat="1" applyFont="1" applyAlignment="1">
      <alignment horizontal="center" vertical="center"/>
    </xf>
    <xf numFmtId="0" fontId="12" fillId="0" borderId="0" xfId="1" applyFont="1" applyAlignment="1">
      <alignment vertical="center" wrapText="1"/>
    </xf>
    <xf numFmtId="0" fontId="2" fillId="0" borderId="0" xfId="0" applyFont="1"/>
    <xf numFmtId="0" fontId="11" fillId="0" borderId="12" xfId="1" applyFont="1" applyBorder="1" applyAlignment="1">
      <alignment horizontal="center" vertical="center"/>
    </xf>
    <xf numFmtId="0" fontId="12" fillId="0" borderId="0" xfId="1" applyFont="1" applyAlignment="1">
      <alignment horizontal="left" vertical="center" wrapText="1"/>
    </xf>
    <xf numFmtId="0" fontId="11" fillId="0" borderId="0" xfId="1" applyFont="1" applyAlignment="1">
      <alignment vertical="center"/>
    </xf>
    <xf numFmtId="0" fontId="13" fillId="0" borderId="0" xfId="1" applyFont="1" applyAlignment="1">
      <alignment horizontal="left" vertical="center" wrapText="1"/>
    </xf>
    <xf numFmtId="0" fontId="10" fillId="0" borderId="0" xfId="1" applyFont="1" applyAlignment="1">
      <alignment horizontal="center" vertical="center"/>
    </xf>
    <xf numFmtId="4" fontId="2" fillId="0" borderId="2" xfId="25" applyNumberFormat="1" applyBorder="1" applyAlignment="1" applyProtection="1">
      <alignment horizontal="center"/>
      <protection locked="0"/>
    </xf>
    <xf numFmtId="0" fontId="17" fillId="15" borderId="25" xfId="1" applyFont="1" applyFill="1" applyBorder="1" applyAlignment="1">
      <alignment horizontal="center" vertical="center"/>
    </xf>
    <xf numFmtId="0" fontId="17" fillId="15" borderId="4" xfId="1" applyFont="1" applyFill="1" applyBorder="1" applyAlignment="1">
      <alignment horizontal="left" vertical="center"/>
    </xf>
    <xf numFmtId="0" fontId="17" fillId="15" borderId="5" xfId="1" applyFont="1" applyFill="1" applyBorder="1" applyAlignment="1">
      <alignment horizontal="left" vertical="center"/>
    </xf>
    <xf numFmtId="44" fontId="21" fillId="0" borderId="7" xfId="2" applyFont="1" applyBorder="1" applyAlignment="1">
      <alignment horizontal="left" vertical="top"/>
    </xf>
    <xf numFmtId="8" fontId="11" fillId="0" borderId="28" xfId="2" applyNumberFormat="1" applyFont="1" applyFill="1" applyBorder="1" applyAlignment="1" applyProtection="1">
      <alignment vertical="center"/>
      <protection locked="0"/>
    </xf>
    <xf numFmtId="0" fontId="22" fillId="4" borderId="19" xfId="1" applyFont="1" applyFill="1" applyBorder="1" applyAlignment="1">
      <alignment horizontal="center" vertical="center" wrapText="1"/>
    </xf>
    <xf numFmtId="0" fontId="10" fillId="4" borderId="15" xfId="1" applyFont="1" applyFill="1" applyBorder="1" applyAlignment="1">
      <alignment horizontal="center" vertical="center"/>
    </xf>
    <xf numFmtId="0" fontId="31" fillId="4" borderId="19" xfId="1" applyFont="1" applyFill="1" applyBorder="1" applyAlignment="1">
      <alignment horizontal="center" vertical="center" wrapText="1"/>
    </xf>
    <xf numFmtId="0" fontId="22" fillId="15" borderId="16" xfId="1" applyFont="1" applyFill="1" applyBorder="1" applyAlignment="1">
      <alignment horizontal="center" vertical="center" wrapText="1"/>
    </xf>
    <xf numFmtId="0" fontId="22" fillId="15" borderId="20" xfId="1" applyFont="1" applyFill="1" applyBorder="1" applyAlignment="1">
      <alignment horizontal="center" vertical="center" wrapText="1"/>
    </xf>
    <xf numFmtId="0" fontId="11" fillId="3" borderId="23" xfId="1" applyFont="1" applyFill="1" applyBorder="1" applyAlignment="1">
      <alignment vertical="center"/>
    </xf>
    <xf numFmtId="44" fontId="11" fillId="0" borderId="7" xfId="2" applyFont="1" applyBorder="1" applyAlignment="1">
      <alignment vertical="top"/>
    </xf>
    <xf numFmtId="44" fontId="11" fillId="0" borderId="12" xfId="2" applyFont="1" applyBorder="1" applyAlignment="1">
      <alignment vertical="top"/>
    </xf>
    <xf numFmtId="44" fontId="11" fillId="0" borderId="8" xfId="44" applyFont="1" applyFill="1" applyBorder="1" applyAlignment="1" applyProtection="1">
      <alignment vertical="center"/>
      <protection locked="0"/>
    </xf>
    <xf numFmtId="170" fontId="11" fillId="0" borderId="12" xfId="2" applyNumberFormat="1" applyFont="1" applyFill="1" applyBorder="1" applyAlignment="1">
      <alignment horizontal="center" vertical="center"/>
    </xf>
    <xf numFmtId="0" fontId="11" fillId="3" borderId="29" xfId="1" applyFont="1" applyFill="1" applyBorder="1" applyAlignment="1">
      <alignment vertical="center"/>
    </xf>
    <xf numFmtId="44" fontId="11" fillId="0" borderId="22" xfId="2" applyFont="1" applyFill="1" applyBorder="1" applyAlignment="1" applyProtection="1">
      <alignment vertical="center"/>
      <protection locked="0"/>
    </xf>
    <xf numFmtId="0" fontId="10" fillId="15" borderId="25" xfId="1" applyFont="1" applyFill="1" applyBorder="1" applyAlignment="1">
      <alignment horizontal="center" vertical="center"/>
    </xf>
    <xf numFmtId="0" fontId="22" fillId="4" borderId="35" xfId="1" applyFont="1" applyFill="1" applyBorder="1" applyAlignment="1">
      <alignment horizontal="center" vertical="center" wrapText="1"/>
    </xf>
    <xf numFmtId="0" fontId="22" fillId="15" borderId="26" xfId="1" applyFont="1" applyFill="1" applyBorder="1" applyAlignment="1">
      <alignment horizontal="center" vertical="center" wrapText="1"/>
    </xf>
    <xf numFmtId="0" fontId="11" fillId="0" borderId="8" xfId="1" applyFont="1" applyBorder="1" applyAlignment="1" applyProtection="1">
      <alignment vertical="center"/>
      <protection locked="0"/>
    </xf>
    <xf numFmtId="0" fontId="11" fillId="0" borderId="12" xfId="1" applyFont="1" applyBorder="1" applyAlignment="1" applyProtection="1">
      <alignment vertical="center"/>
      <protection locked="0"/>
    </xf>
    <xf numFmtId="0" fontId="10" fillId="0" borderId="27" xfId="1" applyFont="1" applyBorder="1" applyAlignment="1">
      <alignment vertical="center"/>
    </xf>
    <xf numFmtId="0" fontId="10" fillId="15" borderId="27" xfId="1" applyFont="1" applyFill="1" applyBorder="1" applyAlignment="1">
      <alignment vertical="center"/>
    </xf>
    <xf numFmtId="0" fontId="10" fillId="17" borderId="25" xfId="1" applyFont="1" applyFill="1" applyBorder="1" applyAlignment="1">
      <alignment vertical="center"/>
    </xf>
    <xf numFmtId="0" fontId="10" fillId="4" borderId="27" xfId="1" applyFont="1" applyFill="1" applyBorder="1" applyAlignment="1">
      <alignment horizontal="center" vertical="center"/>
    </xf>
    <xf numFmtId="0" fontId="11" fillId="0" borderId="12" xfId="2" applyNumberFormat="1" applyFont="1" applyFill="1" applyBorder="1" applyAlignment="1">
      <alignment vertical="center"/>
    </xf>
    <xf numFmtId="0" fontId="11" fillId="3" borderId="21" xfId="1" applyFont="1" applyFill="1" applyBorder="1" applyAlignment="1">
      <alignment vertical="center"/>
    </xf>
    <xf numFmtId="0" fontId="10" fillId="15" borderId="27" xfId="1" applyFont="1" applyFill="1" applyBorder="1" applyAlignment="1">
      <alignment horizontal="center" vertical="center"/>
    </xf>
    <xf numFmtId="0" fontId="10" fillId="15" borderId="7" xfId="1" applyFont="1" applyFill="1" applyBorder="1" applyAlignment="1">
      <alignment vertical="center"/>
    </xf>
    <xf numFmtId="0" fontId="10" fillId="15" borderId="13" xfId="1" applyFont="1" applyFill="1" applyBorder="1" applyAlignment="1">
      <alignment vertical="center"/>
    </xf>
    <xf numFmtId="0" fontId="10" fillId="15" borderId="8" xfId="1" applyFont="1" applyFill="1" applyBorder="1" applyAlignment="1">
      <alignment vertical="center"/>
    </xf>
    <xf numFmtId="10" fontId="10" fillId="0" borderId="12" xfId="3" applyNumberFormat="1" applyFont="1" applyFill="1" applyBorder="1" applyAlignment="1">
      <alignment horizontal="right" vertical="center"/>
    </xf>
    <xf numFmtId="0" fontId="10" fillId="0" borderId="12" xfId="1" applyFont="1" applyBorder="1" applyAlignment="1">
      <alignment horizontal="center" vertical="center"/>
    </xf>
    <xf numFmtId="0" fontId="10" fillId="15" borderId="12" xfId="1" applyFont="1" applyFill="1" applyBorder="1" applyAlignment="1">
      <alignment horizontal="center" vertical="center"/>
    </xf>
    <xf numFmtId="44" fontId="11" fillId="15" borderId="24" xfId="2" applyFont="1" applyFill="1" applyBorder="1" applyAlignment="1" applyProtection="1">
      <alignment vertical="center"/>
      <protection locked="0"/>
    </xf>
    <xf numFmtId="0" fontId="10" fillId="0" borderId="29" xfId="1" applyFont="1" applyBorder="1" applyAlignment="1">
      <alignment horizontal="center" vertical="center"/>
    </xf>
    <xf numFmtId="0" fontId="10" fillId="0" borderId="27" xfId="1" applyFont="1" applyBorder="1" applyAlignment="1">
      <alignment horizontal="center" vertical="center"/>
    </xf>
    <xf numFmtId="44" fontId="11" fillId="15" borderId="10" xfId="2" applyFont="1" applyFill="1" applyBorder="1" applyAlignment="1" applyProtection="1">
      <alignment vertical="center"/>
      <protection locked="0"/>
    </xf>
    <xf numFmtId="0" fontId="11" fillId="0" borderId="7" xfId="1" applyFont="1" applyBorder="1" applyAlignment="1" applyProtection="1">
      <alignment horizontal="center" vertical="center"/>
      <protection locked="0"/>
    </xf>
    <xf numFmtId="0" fontId="11" fillId="0" borderId="13" xfId="1" applyFont="1" applyBorder="1" applyAlignment="1" applyProtection="1">
      <alignment horizontal="center" vertical="center"/>
      <protection locked="0"/>
    </xf>
    <xf numFmtId="0" fontId="11" fillId="0" borderId="8" xfId="1" applyFont="1" applyBorder="1" applyAlignment="1" applyProtection="1">
      <alignment horizontal="center" vertical="center"/>
      <protection locked="0"/>
    </xf>
    <xf numFmtId="0" fontId="10" fillId="0" borderId="0" xfId="1" applyFont="1" applyAlignment="1">
      <alignment horizontal="center" vertical="center"/>
    </xf>
    <xf numFmtId="0" fontId="11" fillId="0" borderId="0" xfId="1" applyFont="1" applyAlignment="1">
      <alignment horizontal="center" vertical="center"/>
    </xf>
    <xf numFmtId="0" fontId="10" fillId="0" borderId="0" xfId="1" applyFont="1" applyAlignment="1">
      <alignment horizontal="center" vertical="center" wrapText="1"/>
    </xf>
    <xf numFmtId="0" fontId="22" fillId="4" borderId="16" xfId="1" applyFont="1" applyFill="1" applyBorder="1" applyAlignment="1">
      <alignment horizontal="center" vertical="center" wrapText="1"/>
    </xf>
    <xf numFmtId="0" fontId="22" fillId="4" borderId="17" xfId="1" applyFont="1" applyFill="1" applyBorder="1" applyAlignment="1">
      <alignment horizontal="center" vertical="center" wrapText="1"/>
    </xf>
    <xf numFmtId="0" fontId="22" fillId="4" borderId="18" xfId="1" applyFont="1" applyFill="1" applyBorder="1" applyAlignment="1">
      <alignment horizontal="center" vertical="center" wrapText="1"/>
    </xf>
    <xf numFmtId="0" fontId="11" fillId="0" borderId="12" xfId="1" applyFont="1" applyBorder="1" applyAlignment="1">
      <alignment horizontal="center" vertical="center"/>
    </xf>
    <xf numFmtId="0" fontId="10" fillId="15" borderId="12" xfId="1" applyFont="1" applyFill="1" applyBorder="1" applyAlignment="1" applyProtection="1">
      <alignment horizontal="right" vertical="center"/>
      <protection locked="0"/>
    </xf>
    <xf numFmtId="0" fontId="22" fillId="4" borderId="35" xfId="1" applyFont="1" applyFill="1" applyBorder="1" applyAlignment="1">
      <alignment horizontal="center" vertical="center" wrapText="1"/>
    </xf>
    <xf numFmtId="0" fontId="22" fillId="4" borderId="0" xfId="1" applyFont="1" applyFill="1" applyAlignment="1">
      <alignment horizontal="center" vertical="center" wrapText="1"/>
    </xf>
    <xf numFmtId="0" fontId="22" fillId="4" borderId="14" xfId="1" applyFont="1" applyFill="1" applyBorder="1" applyAlignment="1">
      <alignment horizontal="center" vertical="center" wrapText="1"/>
    </xf>
    <xf numFmtId="0" fontId="17" fillId="0" borderId="10" xfId="1" applyFont="1" applyBorder="1" applyAlignment="1" applyProtection="1">
      <alignment horizontal="right" vertical="center"/>
      <protection locked="0"/>
    </xf>
    <xf numFmtId="0" fontId="17" fillId="0" borderId="2" xfId="1" applyFont="1" applyBorder="1" applyAlignment="1" applyProtection="1">
      <alignment horizontal="right" vertical="center"/>
      <protection locked="0"/>
    </xf>
    <xf numFmtId="0" fontId="17" fillId="0" borderId="11" xfId="1" applyFont="1" applyBorder="1" applyAlignment="1" applyProtection="1">
      <alignment horizontal="right" vertical="center"/>
      <protection locked="0"/>
    </xf>
    <xf numFmtId="0" fontId="10" fillId="15" borderId="10" xfId="1" applyFont="1" applyFill="1" applyBorder="1" applyAlignment="1" applyProtection="1">
      <alignment horizontal="right" vertical="center"/>
      <protection locked="0"/>
    </xf>
    <xf numFmtId="0" fontId="10" fillId="15" borderId="2" xfId="1" applyFont="1" applyFill="1" applyBorder="1" applyAlignment="1" applyProtection="1">
      <alignment horizontal="right" vertical="center"/>
      <protection locked="0"/>
    </xf>
    <xf numFmtId="0" fontId="10" fillId="15" borderId="11" xfId="1" applyFont="1" applyFill="1" applyBorder="1" applyAlignment="1" applyProtection="1">
      <alignment horizontal="right" vertical="center"/>
      <protection locked="0"/>
    </xf>
    <xf numFmtId="0" fontId="10" fillId="0" borderId="7" xfId="1" applyFont="1" applyBorder="1" applyAlignment="1">
      <alignment horizontal="right" vertical="center"/>
    </xf>
    <xf numFmtId="0" fontId="10" fillId="0" borderId="13" xfId="1" applyFont="1" applyBorder="1" applyAlignment="1">
      <alignment horizontal="right" vertical="center"/>
    </xf>
    <xf numFmtId="0" fontId="10" fillId="0" borderId="8" xfId="1" applyFont="1" applyBorder="1" applyAlignment="1">
      <alignment horizontal="right" vertical="center"/>
    </xf>
    <xf numFmtId="0" fontId="10" fillId="15" borderId="7" xfId="1" applyFont="1" applyFill="1" applyBorder="1" applyAlignment="1">
      <alignment horizontal="left" vertical="center"/>
    </xf>
    <xf numFmtId="0" fontId="10" fillId="15" borderId="13" xfId="1" applyFont="1" applyFill="1" applyBorder="1" applyAlignment="1">
      <alignment horizontal="left" vertical="center"/>
    </xf>
    <xf numFmtId="0" fontId="10" fillId="15" borderId="8" xfId="1" applyFont="1" applyFill="1" applyBorder="1" applyAlignment="1">
      <alignment horizontal="left" vertical="center"/>
    </xf>
    <xf numFmtId="0" fontId="22" fillId="15" borderId="12" xfId="1" applyFont="1" applyFill="1" applyBorder="1" applyAlignment="1">
      <alignment horizontal="center" vertical="center"/>
    </xf>
    <xf numFmtId="0" fontId="22" fillId="15" borderId="13" xfId="1" applyFont="1" applyFill="1" applyBorder="1" applyAlignment="1">
      <alignment horizontal="center" vertical="center"/>
    </xf>
    <xf numFmtId="0" fontId="22" fillId="15" borderId="8" xfId="1" applyFont="1" applyFill="1" applyBorder="1" applyAlignment="1">
      <alignment horizontal="center" vertical="center"/>
    </xf>
    <xf numFmtId="0" fontId="10" fillId="4" borderId="4" xfId="1" applyFont="1" applyFill="1" applyBorder="1" applyAlignment="1">
      <alignment horizontal="left" vertical="center"/>
    </xf>
    <xf numFmtId="0" fontId="10" fillId="4" borderId="5" xfId="1" applyFont="1" applyFill="1" applyBorder="1" applyAlignment="1">
      <alignment horizontal="left" vertical="center"/>
    </xf>
    <xf numFmtId="0" fontId="10" fillId="4" borderId="28" xfId="1" applyFont="1" applyFill="1" applyBorder="1" applyAlignment="1">
      <alignment horizontal="left" vertical="center"/>
    </xf>
    <xf numFmtId="0" fontId="11" fillId="0" borderId="25" xfId="1" applyFont="1" applyBorder="1" applyAlignment="1">
      <alignment horizontal="center" vertical="center"/>
    </xf>
    <xf numFmtId="0" fontId="11" fillId="0" borderId="23" xfId="1" applyFont="1" applyBorder="1" applyAlignment="1">
      <alignment horizontal="center" vertical="center"/>
    </xf>
    <xf numFmtId="0" fontId="11" fillId="0" borderId="12" xfId="1" applyFont="1" applyBorder="1" applyAlignment="1">
      <alignment horizontal="left" vertical="center"/>
    </xf>
    <xf numFmtId="0" fontId="11" fillId="0" borderId="12" xfId="1" applyFont="1" applyBorder="1" applyAlignment="1" applyProtection="1">
      <alignment horizontal="left" vertical="center"/>
      <protection locked="0"/>
    </xf>
    <xf numFmtId="0" fontId="11" fillId="0" borderId="13" xfId="1" applyFont="1" applyBorder="1" applyAlignment="1">
      <alignment horizontal="right" vertical="center"/>
    </xf>
    <xf numFmtId="0" fontId="10" fillId="4" borderId="25" xfId="1" applyFont="1" applyFill="1" applyBorder="1" applyAlignment="1">
      <alignment horizontal="center" vertical="center"/>
    </xf>
    <xf numFmtId="0" fontId="10" fillId="4" borderId="21" xfId="1" applyFont="1" applyFill="1" applyBorder="1" applyAlignment="1">
      <alignment horizontal="center" vertical="center"/>
    </xf>
    <xf numFmtId="0" fontId="10" fillId="4" borderId="4" xfId="1" applyFont="1" applyFill="1" applyBorder="1" applyAlignment="1">
      <alignment horizontal="left" vertical="center" wrapText="1"/>
    </xf>
    <xf numFmtId="0" fontId="10" fillId="4" borderId="5" xfId="1" applyFont="1" applyFill="1" applyBorder="1" applyAlignment="1">
      <alignment horizontal="left" vertical="center" wrapText="1"/>
    </xf>
    <xf numFmtId="0" fontId="10" fillId="4" borderId="10" xfId="1" applyFont="1" applyFill="1" applyBorder="1" applyAlignment="1">
      <alignment horizontal="left" vertical="center" wrapText="1"/>
    </xf>
    <xf numFmtId="0" fontId="10" fillId="4" borderId="2" xfId="1" applyFont="1" applyFill="1" applyBorder="1" applyAlignment="1">
      <alignment horizontal="left" vertical="center" wrapText="1"/>
    </xf>
    <xf numFmtId="0" fontId="10" fillId="0" borderId="5" xfId="1" applyFont="1" applyBorder="1" applyAlignment="1">
      <alignment horizontal="left" vertical="center"/>
    </xf>
    <xf numFmtId="0" fontId="10" fillId="0" borderId="6" xfId="1" applyFont="1" applyBorder="1" applyAlignment="1">
      <alignment horizontal="left" vertical="center"/>
    </xf>
    <xf numFmtId="0" fontId="10" fillId="0" borderId="2" xfId="1" applyFont="1" applyBorder="1" applyAlignment="1">
      <alignment horizontal="left" vertical="center"/>
    </xf>
    <xf numFmtId="0" fontId="10" fillId="0" borderId="11" xfId="1" applyFont="1" applyBorder="1" applyAlignment="1">
      <alignment horizontal="left" vertical="center"/>
    </xf>
    <xf numFmtId="0" fontId="10" fillId="0" borderId="12" xfId="1" applyFont="1" applyBorder="1" applyAlignment="1">
      <alignment horizontal="left" vertical="center"/>
    </xf>
    <xf numFmtId="0" fontId="10" fillId="15" borderId="7" xfId="1" applyFont="1" applyFill="1" applyBorder="1" applyAlignment="1">
      <alignment horizontal="right" vertical="center"/>
    </xf>
    <xf numFmtId="0" fontId="10" fillId="15" borderId="13" xfId="1" applyFont="1" applyFill="1" applyBorder="1" applyAlignment="1">
      <alignment horizontal="right" vertical="center"/>
    </xf>
    <xf numFmtId="0" fontId="10" fillId="15" borderId="5" xfId="1" applyFont="1" applyFill="1" applyBorder="1" applyAlignment="1">
      <alignment horizontal="right" vertical="center"/>
    </xf>
    <xf numFmtId="0" fontId="11" fillId="0" borderId="7" xfId="1" applyFont="1" applyBorder="1" applyAlignment="1">
      <alignment horizontal="right" vertical="center"/>
    </xf>
    <xf numFmtId="0" fontId="11" fillId="0" borderId="8" xfId="1" applyFont="1" applyBorder="1" applyAlignment="1">
      <alignment horizontal="right" vertical="center"/>
    </xf>
    <xf numFmtId="0" fontId="10" fillId="0" borderId="7" xfId="1" applyFont="1" applyBorder="1" applyAlignment="1">
      <alignment horizontal="center" vertical="center"/>
    </xf>
    <xf numFmtId="0" fontId="10" fillId="0" borderId="13" xfId="1" applyFont="1" applyBorder="1" applyAlignment="1">
      <alignment horizontal="center" vertical="center"/>
    </xf>
    <xf numFmtId="0" fontId="10" fillId="0" borderId="28" xfId="1" applyFont="1" applyBorder="1" applyAlignment="1">
      <alignment horizontal="center" vertical="center"/>
    </xf>
    <xf numFmtId="0" fontId="11" fillId="0" borderId="7" xfId="1" applyFont="1" applyBorder="1" applyAlignment="1">
      <alignment horizontal="left" vertical="center"/>
    </xf>
    <xf numFmtId="0" fontId="11" fillId="0" borderId="13" xfId="1" applyFont="1" applyBorder="1" applyAlignment="1">
      <alignment horizontal="left" vertical="center"/>
    </xf>
    <xf numFmtId="0" fontId="11" fillId="0" borderId="8" xfId="1" applyFont="1" applyBorder="1" applyAlignment="1">
      <alignment horizontal="left" vertical="center"/>
    </xf>
    <xf numFmtId="0" fontId="11" fillId="0" borderId="4" xfId="1" applyFont="1" applyBorder="1" applyAlignment="1">
      <alignment horizontal="center" vertical="center"/>
    </xf>
    <xf numFmtId="0" fontId="11" fillId="0" borderId="6" xfId="1" applyFont="1" applyBorder="1" applyAlignment="1">
      <alignment horizontal="center" vertical="center"/>
    </xf>
    <xf numFmtId="168" fontId="11" fillId="0" borderId="7" xfId="44" applyNumberFormat="1" applyFont="1" applyFill="1" applyBorder="1" applyAlignment="1">
      <alignment horizontal="center" vertical="center"/>
    </xf>
    <xf numFmtId="168" fontId="11" fillId="0" borderId="13" xfId="44" applyNumberFormat="1" applyFont="1" applyFill="1" applyBorder="1" applyAlignment="1">
      <alignment horizontal="center" vertical="center"/>
    </xf>
    <xf numFmtId="168" fontId="11" fillId="0" borderId="8" xfId="44" applyNumberFormat="1" applyFont="1" applyFill="1" applyBorder="1" applyAlignment="1">
      <alignment horizontal="center" vertical="center"/>
    </xf>
    <xf numFmtId="0" fontId="12" fillId="0" borderId="0" xfId="1" applyFont="1" applyAlignment="1">
      <alignment horizontal="left" vertical="center"/>
    </xf>
    <xf numFmtId="0" fontId="12" fillId="0" borderId="0" xfId="1" applyFont="1" applyAlignment="1">
      <alignment horizontal="left" vertical="center" wrapText="1"/>
    </xf>
    <xf numFmtId="0" fontId="11" fillId="0" borderId="0" xfId="1" applyFont="1" applyAlignment="1">
      <alignment vertical="center"/>
    </xf>
    <xf numFmtId="0" fontId="12" fillId="0" borderId="0" xfId="1" applyFont="1" applyAlignment="1">
      <alignment horizontal="justify" vertical="center" wrapText="1"/>
    </xf>
    <xf numFmtId="0" fontId="13" fillId="0" borderId="0" xfId="1" applyFont="1" applyAlignment="1">
      <alignment horizontal="left" vertical="center" wrapText="1"/>
    </xf>
    <xf numFmtId="168" fontId="11" fillId="0" borderId="12" xfId="44" applyNumberFormat="1" applyFont="1" applyFill="1" applyBorder="1" applyAlignment="1">
      <alignment horizontal="center" vertical="center"/>
    </xf>
    <xf numFmtId="0" fontId="10" fillId="17" borderId="30" xfId="1" applyFont="1" applyFill="1" applyBorder="1" applyAlignment="1">
      <alignment horizontal="right" vertical="center"/>
    </xf>
    <xf numFmtId="0" fontId="10" fillId="17" borderId="31" xfId="1" applyFont="1" applyFill="1" applyBorder="1" applyAlignment="1">
      <alignment horizontal="right" vertical="center"/>
    </xf>
    <xf numFmtId="0" fontId="10" fillId="0" borderId="12" xfId="1" applyFont="1" applyBorder="1" applyAlignment="1">
      <alignment horizontal="right" vertical="center"/>
    </xf>
    <xf numFmtId="4" fontId="2" fillId="0" borderId="2" xfId="25" applyNumberFormat="1" applyBorder="1" applyAlignment="1" applyProtection="1">
      <alignment horizontal="center"/>
      <protection locked="0"/>
    </xf>
    <xf numFmtId="0" fontId="2" fillId="4" borderId="29" xfId="25" applyFill="1" applyBorder="1" applyAlignment="1">
      <alignment horizontal="center"/>
    </xf>
    <xf numFmtId="0" fontId="2" fillId="4" borderId="0" xfId="25" applyFill="1" applyAlignment="1">
      <alignment horizontal="center"/>
    </xf>
    <xf numFmtId="0" fontId="2" fillId="4" borderId="34" xfId="25" applyFill="1" applyBorder="1" applyAlignment="1">
      <alignment horizontal="center"/>
    </xf>
    <xf numFmtId="0" fontId="22" fillId="4" borderId="29" xfId="25" applyFont="1" applyFill="1" applyBorder="1" applyAlignment="1">
      <alignment horizontal="center"/>
    </xf>
    <xf numFmtId="0" fontId="22" fillId="4" borderId="0" xfId="25" applyFont="1" applyFill="1" applyAlignment="1">
      <alignment horizontal="center"/>
    </xf>
    <xf numFmtId="0" fontId="22" fillId="4" borderId="34" xfId="25" applyFont="1" applyFill="1" applyBorder="1" applyAlignment="1">
      <alignment horizontal="center"/>
    </xf>
    <xf numFmtId="0" fontId="18" fillId="4" borderId="29" xfId="25" applyFont="1" applyFill="1" applyBorder="1" applyAlignment="1">
      <alignment horizontal="center"/>
    </xf>
    <xf numFmtId="0" fontId="18" fillId="4" borderId="0" xfId="25" applyFont="1" applyFill="1" applyAlignment="1">
      <alignment horizontal="center"/>
    </xf>
    <xf numFmtId="0" fontId="18" fillId="4" borderId="34" xfId="25" applyFont="1" applyFill="1" applyBorder="1" applyAlignment="1">
      <alignment horizontal="center"/>
    </xf>
    <xf numFmtId="0" fontId="2" fillId="4" borderId="38" xfId="25" applyFill="1" applyBorder="1" applyAlignment="1">
      <alignment horizontal="center"/>
    </xf>
    <xf numFmtId="0" fontId="2" fillId="4" borderId="39" xfId="25" applyFill="1" applyBorder="1" applyAlignment="1">
      <alignment horizontal="center"/>
    </xf>
    <xf numFmtId="0" fontId="2" fillId="4" borderId="40" xfId="25" applyFill="1" applyBorder="1" applyAlignment="1">
      <alignment horizontal="center"/>
    </xf>
    <xf numFmtId="0" fontId="2" fillId="4" borderId="36" xfId="25" applyFill="1" applyBorder="1" applyAlignment="1">
      <alignment horizontal="center"/>
    </xf>
    <xf numFmtId="0" fontId="2" fillId="4" borderId="17" xfId="25" applyFill="1" applyBorder="1" applyAlignment="1">
      <alignment horizontal="center"/>
    </xf>
    <xf numFmtId="0" fontId="2" fillId="4" borderId="37" xfId="25" applyFill="1" applyBorder="1" applyAlignment="1">
      <alignment horizontal="center"/>
    </xf>
    <xf numFmtId="0" fontId="19" fillId="0" borderId="0" xfId="25" applyFont="1" applyAlignment="1">
      <alignment wrapText="1"/>
    </xf>
    <xf numFmtId="0" fontId="19" fillId="0" borderId="0" xfId="25" applyFont="1" applyAlignment="1" applyProtection="1">
      <alignment horizontal="center"/>
      <protection locked="0"/>
    </xf>
    <xf numFmtId="0" fontId="19" fillId="0" borderId="0" xfId="25" applyFont="1" applyAlignment="1">
      <alignment horizontal="left" vertical="center"/>
    </xf>
    <xf numFmtId="0" fontId="19" fillId="0" borderId="0" xfId="25" applyFont="1" applyAlignment="1">
      <alignment horizontal="left" wrapText="1"/>
    </xf>
    <xf numFmtId="0" fontId="2" fillId="0" borderId="0" xfId="25" applyAlignment="1">
      <alignment horizontal="center"/>
    </xf>
    <xf numFmtId="0" fontId="23" fillId="0" borderId="0" xfId="25" applyFont="1" applyAlignment="1">
      <alignment horizontal="center"/>
    </xf>
    <xf numFmtId="1" fontId="11" fillId="0" borderId="7" xfId="1" applyNumberFormat="1" applyFont="1" applyBorder="1" applyAlignment="1">
      <alignment horizontal="center" vertical="center"/>
    </xf>
    <xf numFmtId="1" fontId="11" fillId="0" borderId="8" xfId="1" applyNumberFormat="1" applyFont="1" applyBorder="1" applyAlignment="1">
      <alignment horizontal="center" vertical="center"/>
    </xf>
    <xf numFmtId="0" fontId="25" fillId="0" borderId="0" xfId="1" applyFont="1" applyAlignment="1">
      <alignment horizontal="left" wrapText="1"/>
    </xf>
    <xf numFmtId="0" fontId="19" fillId="0" borderId="0" xfId="1" applyFont="1" applyAlignment="1">
      <alignment horizontal="left" wrapText="1"/>
    </xf>
    <xf numFmtId="0" fontId="22" fillId="0" borderId="0" xfId="1" applyFont="1" applyAlignment="1">
      <alignment horizontal="left" vertical="center" wrapText="1"/>
    </xf>
    <xf numFmtId="0" fontId="30" fillId="0" borderId="0" xfId="1" applyFont="1" applyAlignment="1">
      <alignment horizontal="right" vertical="center" wrapText="1"/>
    </xf>
    <xf numFmtId="0" fontId="22" fillId="0" borderId="39" xfId="1" applyFont="1" applyBorder="1" applyAlignment="1">
      <alignment horizontal="center" vertical="center" wrapText="1"/>
    </xf>
    <xf numFmtId="44" fontId="21" fillId="0" borderId="7" xfId="2" applyFont="1" applyBorder="1" applyAlignment="1">
      <alignment horizontal="left" vertical="top"/>
    </xf>
    <xf numFmtId="44" fontId="21" fillId="0" borderId="13" xfId="2" applyFont="1" applyBorder="1" applyAlignment="1">
      <alignment horizontal="left" vertical="top"/>
    </xf>
    <xf numFmtId="0" fontId="19" fillId="0" borderId="12" xfId="1" applyFont="1" applyBorder="1" applyAlignment="1">
      <alignment horizontal="left" vertical="center"/>
    </xf>
    <xf numFmtId="168" fontId="2" fillId="0" borderId="7" xfId="2" applyNumberFormat="1" applyFont="1" applyFill="1" applyBorder="1" applyAlignment="1">
      <alignment horizontal="center" vertical="center"/>
    </xf>
    <xf numFmtId="168" fontId="2" fillId="0" borderId="13" xfId="2" applyNumberFormat="1" applyFont="1" applyFill="1" applyBorder="1" applyAlignment="1">
      <alignment horizontal="center" vertical="center"/>
    </xf>
    <xf numFmtId="168" fontId="2" fillId="0" borderId="8" xfId="2" applyNumberFormat="1" applyFont="1" applyFill="1" applyBorder="1" applyAlignment="1">
      <alignment horizontal="center" vertical="center"/>
    </xf>
    <xf numFmtId="0" fontId="17" fillId="0" borderId="0" xfId="1" applyFont="1" applyAlignment="1">
      <alignment horizontal="right" vertical="center"/>
    </xf>
    <xf numFmtId="0" fontId="17" fillId="0" borderId="14" xfId="1" applyFont="1" applyBorder="1" applyAlignment="1">
      <alignment horizontal="right" vertical="center"/>
    </xf>
    <xf numFmtId="0" fontId="17" fillId="16" borderId="30" xfId="1" applyFont="1" applyFill="1" applyBorder="1" applyAlignment="1">
      <alignment horizontal="right" vertical="center"/>
    </xf>
    <xf numFmtId="0" fontId="17" fillId="16" borderId="31" xfId="1" applyFont="1" applyFill="1" applyBorder="1" applyAlignment="1">
      <alignment horizontal="right" vertical="center"/>
    </xf>
    <xf numFmtId="0" fontId="19" fillId="0" borderId="0" xfId="1" applyFont="1"/>
    <xf numFmtId="0" fontId="19" fillId="0" borderId="7" xfId="1" applyFont="1" applyBorder="1" applyAlignment="1">
      <alignment horizontal="left" vertical="center"/>
    </xf>
    <xf numFmtId="0" fontId="19" fillId="0" borderId="13" xfId="1" applyFont="1" applyBorder="1" applyAlignment="1">
      <alignment horizontal="left" vertical="center"/>
    </xf>
    <xf numFmtId="0" fontId="19" fillId="0" borderId="8" xfId="1" applyFont="1" applyBorder="1" applyAlignment="1">
      <alignment horizontal="left" vertical="center"/>
    </xf>
    <xf numFmtId="0" fontId="17" fillId="15" borderId="7" xfId="1" applyFont="1" applyFill="1" applyBorder="1" applyAlignment="1">
      <alignment horizontal="left" vertical="center"/>
    </xf>
    <xf numFmtId="0" fontId="17" fillId="15" borderId="13" xfId="1" applyFont="1" applyFill="1" applyBorder="1" applyAlignment="1">
      <alignment horizontal="left" vertical="center"/>
    </xf>
    <xf numFmtId="0" fontId="17" fillId="0" borderId="7" xfId="1" applyFont="1" applyBorder="1" applyAlignment="1">
      <alignment horizontal="right" vertical="center"/>
    </xf>
    <xf numFmtId="0" fontId="19" fillId="0" borderId="13" xfId="1" applyFont="1" applyBorder="1" applyAlignment="1">
      <alignment horizontal="right" vertical="center"/>
    </xf>
    <xf numFmtId="0" fontId="17" fillId="16" borderId="7" xfId="1" applyFont="1" applyFill="1" applyBorder="1" applyAlignment="1">
      <alignment horizontal="right" vertical="center"/>
    </xf>
    <xf numFmtId="0" fontId="17" fillId="16" borderId="13" xfId="1" applyFont="1" applyFill="1" applyBorder="1" applyAlignment="1">
      <alignment horizontal="right" vertical="center"/>
    </xf>
    <xf numFmtId="0" fontId="17" fillId="16" borderId="5" xfId="1" applyFont="1" applyFill="1" applyBorder="1" applyAlignment="1">
      <alignment horizontal="right" vertical="center"/>
    </xf>
    <xf numFmtId="10" fontId="22" fillId="0" borderId="13" xfId="3" applyNumberFormat="1" applyFont="1" applyFill="1" applyBorder="1" applyAlignment="1">
      <alignment horizontal="right" vertical="center"/>
    </xf>
    <xf numFmtId="0" fontId="17" fillId="15" borderId="4" xfId="1" applyFont="1" applyFill="1" applyBorder="1" applyAlignment="1">
      <alignment horizontal="left" vertical="center"/>
    </xf>
    <xf numFmtId="0" fontId="17" fillId="15" borderId="5" xfId="1" applyFont="1" applyFill="1" applyBorder="1" applyAlignment="1">
      <alignment horizontal="left" vertical="center"/>
    </xf>
    <xf numFmtId="0" fontId="19" fillId="0" borderId="12" xfId="1" applyFont="1" applyBorder="1" applyAlignment="1">
      <alignment horizontal="left"/>
    </xf>
    <xf numFmtId="0" fontId="19" fillId="0" borderId="12" xfId="1" applyFont="1" applyBorder="1" applyAlignment="1" applyProtection="1">
      <alignment horizontal="left" vertical="center"/>
      <protection locked="0"/>
    </xf>
    <xf numFmtId="0" fontId="17" fillId="4" borderId="13" xfId="1" applyFont="1" applyFill="1" applyBorder="1" applyAlignment="1">
      <alignment horizontal="left" vertical="center"/>
    </xf>
    <xf numFmtId="0" fontId="17" fillId="4" borderId="28" xfId="1" applyFont="1" applyFill="1" applyBorder="1" applyAlignment="1">
      <alignment horizontal="left" vertical="center"/>
    </xf>
    <xf numFmtId="0" fontId="19" fillId="0" borderId="7" xfId="1" applyFont="1" applyBorder="1" applyAlignment="1">
      <alignment horizontal="left"/>
    </xf>
    <xf numFmtId="0" fontId="19" fillId="0" borderId="13" xfId="1" applyFont="1" applyBorder="1" applyAlignment="1">
      <alignment horizontal="left"/>
    </xf>
    <xf numFmtId="0" fontId="19" fillId="0" borderId="8" xfId="1" applyFont="1" applyBorder="1" applyAlignment="1">
      <alignment horizontal="left"/>
    </xf>
    <xf numFmtId="0" fontId="17" fillId="4" borderId="4" xfId="1" applyFont="1" applyFill="1" applyBorder="1" applyAlignment="1">
      <alignment horizontal="left" vertical="center"/>
    </xf>
    <xf numFmtId="0" fontId="17" fillId="4" borderId="5" xfId="1" applyFont="1" applyFill="1" applyBorder="1" applyAlignment="1">
      <alignment horizontal="left" vertical="center"/>
    </xf>
    <xf numFmtId="0" fontId="19" fillId="0" borderId="7" xfId="1" applyFont="1" applyBorder="1"/>
    <xf numFmtId="0" fontId="19" fillId="0" borderId="13" xfId="1" applyFont="1" applyBorder="1"/>
    <xf numFmtId="0" fontId="19" fillId="0" borderId="25" xfId="1" applyFont="1" applyBorder="1" applyAlignment="1">
      <alignment horizontal="center"/>
    </xf>
    <xf numFmtId="0" fontId="19" fillId="0" borderId="23" xfId="1" applyFont="1" applyBorder="1" applyAlignment="1">
      <alignment horizontal="center"/>
    </xf>
    <xf numFmtId="0" fontId="2" fillId="0" borderId="7" xfId="1" applyBorder="1" applyAlignment="1">
      <alignment horizontal="center"/>
    </xf>
    <xf numFmtId="0" fontId="17" fillId="0" borderId="13" xfId="1" applyFont="1" applyBorder="1" applyAlignment="1">
      <alignment horizontal="center"/>
    </xf>
    <xf numFmtId="0" fontId="2" fillId="0" borderId="13" xfId="1" applyBorder="1" applyAlignment="1">
      <alignment horizontal="center"/>
    </xf>
    <xf numFmtId="0" fontId="19" fillId="0" borderId="12" xfId="1" applyFont="1" applyBorder="1" applyAlignment="1" applyProtection="1">
      <alignment horizontal="center"/>
      <protection locked="0"/>
    </xf>
    <xf numFmtId="0" fontId="11" fillId="0" borderId="7" xfId="1" applyFont="1" applyBorder="1" applyAlignment="1">
      <alignment horizontal="center" vertical="center"/>
    </xf>
    <xf numFmtId="0" fontId="11" fillId="0" borderId="8" xfId="1" applyFont="1" applyBorder="1" applyAlignment="1">
      <alignment horizontal="center" vertical="center"/>
    </xf>
    <xf numFmtId="0" fontId="17" fillId="16" borderId="10" xfId="1" applyFont="1" applyFill="1" applyBorder="1" applyAlignment="1" applyProtection="1">
      <alignment horizontal="right" vertical="center"/>
      <protection locked="0"/>
    </xf>
    <xf numFmtId="0" fontId="17" fillId="16" borderId="2" xfId="1" applyFont="1" applyFill="1" applyBorder="1" applyAlignment="1" applyProtection="1">
      <alignment horizontal="right" vertical="center"/>
      <protection locked="0"/>
    </xf>
    <xf numFmtId="0" fontId="17" fillId="16" borderId="11" xfId="1" applyFont="1" applyFill="1" applyBorder="1" applyAlignment="1" applyProtection="1">
      <alignment horizontal="right" vertical="center"/>
      <protection locked="0"/>
    </xf>
    <xf numFmtId="0" fontId="17" fillId="0" borderId="13" xfId="1" applyFont="1" applyBorder="1" applyAlignment="1">
      <alignment horizontal="right" vertical="center"/>
    </xf>
    <xf numFmtId="0" fontId="17" fillId="0" borderId="8" xfId="1" applyFont="1" applyBorder="1" applyAlignment="1">
      <alignment horizontal="right" vertical="center"/>
    </xf>
    <xf numFmtId="0" fontId="17" fillId="15" borderId="7" xfId="1" applyFont="1" applyFill="1" applyBorder="1" applyAlignment="1">
      <alignment horizontal="left"/>
    </xf>
    <xf numFmtId="0" fontId="17" fillId="15" borderId="13" xfId="1" applyFont="1" applyFill="1" applyBorder="1" applyAlignment="1">
      <alignment horizontal="left"/>
    </xf>
    <xf numFmtId="0" fontId="17" fillId="15" borderId="8" xfId="1" applyFont="1" applyFill="1" applyBorder="1" applyAlignment="1">
      <alignment horizontal="left"/>
    </xf>
    <xf numFmtId="9" fontId="10" fillId="0" borderId="7" xfId="45" applyFont="1" applyFill="1" applyBorder="1" applyAlignment="1">
      <alignment horizontal="right" vertical="center" wrapText="1"/>
    </xf>
    <xf numFmtId="9" fontId="10" fillId="0" borderId="13" xfId="45" applyFont="1" applyFill="1" applyBorder="1" applyAlignment="1">
      <alignment horizontal="right" vertical="center" wrapText="1"/>
    </xf>
    <xf numFmtId="9" fontId="10" fillId="0" borderId="8" xfId="45" applyFont="1" applyFill="1" applyBorder="1" applyAlignment="1">
      <alignment horizontal="right" vertical="center" wrapText="1"/>
    </xf>
    <xf numFmtId="0" fontId="11" fillId="0" borderId="12" xfId="1" applyFont="1" applyBorder="1" applyAlignment="1" applyProtection="1">
      <alignment horizontal="center" vertical="center"/>
      <protection locked="0"/>
    </xf>
    <xf numFmtId="0" fontId="19" fillId="0" borderId="7" xfId="1" applyFont="1" applyBorder="1" applyAlignment="1" applyProtection="1">
      <alignment horizontal="center"/>
      <protection locked="0"/>
    </xf>
    <xf numFmtId="0" fontId="19" fillId="0" borderId="13" xfId="1" applyFont="1" applyBorder="1" applyAlignment="1" applyProtection="1">
      <alignment horizontal="center"/>
      <protection locked="0"/>
    </xf>
    <xf numFmtId="0" fontId="19" fillId="0" borderId="8" xfId="1" applyFont="1" applyBorder="1" applyAlignment="1" applyProtection="1">
      <alignment horizontal="center"/>
      <protection locked="0"/>
    </xf>
    <xf numFmtId="0" fontId="11" fillId="0" borderId="7" xfId="1" applyFont="1" applyBorder="1" applyAlignment="1" applyProtection="1">
      <alignment horizontal="left" vertical="center"/>
      <protection locked="0"/>
    </xf>
    <xf numFmtId="0" fontId="11" fillId="0" borderId="13" xfId="1" applyFont="1" applyBorder="1" applyAlignment="1" applyProtection="1">
      <alignment horizontal="left" vertical="center"/>
      <protection locked="0"/>
    </xf>
    <xf numFmtId="0" fontId="11" fillId="0" borderId="8" xfId="1" applyFont="1" applyBorder="1" applyAlignment="1" applyProtection="1">
      <alignment horizontal="left" vertical="center"/>
      <protection locked="0"/>
    </xf>
    <xf numFmtId="0" fontId="17" fillId="4" borderId="26" xfId="1" applyFont="1" applyFill="1" applyBorder="1" applyAlignment="1">
      <alignment horizontal="center" vertical="center" wrapText="1"/>
    </xf>
    <xf numFmtId="0" fontId="17" fillId="4" borderId="22" xfId="1" applyFont="1" applyFill="1" applyBorder="1" applyAlignment="1">
      <alignment horizontal="center" vertical="center" wrapText="1"/>
    </xf>
    <xf numFmtId="0" fontId="17" fillId="15" borderId="25" xfId="1" applyFont="1" applyFill="1" applyBorder="1" applyAlignment="1">
      <alignment horizontal="center" vertical="center"/>
    </xf>
    <xf numFmtId="0" fontId="17" fillId="15" borderId="21" xfId="1" applyFont="1" applyFill="1" applyBorder="1" applyAlignment="1">
      <alignment horizontal="center" vertical="center"/>
    </xf>
    <xf numFmtId="0" fontId="17" fillId="4" borderId="4" xfId="1" applyFont="1" applyFill="1" applyBorder="1" applyAlignment="1">
      <alignment horizontal="center" vertical="center" wrapText="1"/>
    </xf>
    <xf numFmtId="0" fontId="17" fillId="4" borderId="5" xfId="1" applyFont="1" applyFill="1" applyBorder="1" applyAlignment="1">
      <alignment horizontal="center" vertical="center" wrapText="1"/>
    </xf>
    <xf numFmtId="0" fontId="17" fillId="4" borderId="6" xfId="1" applyFont="1" applyFill="1" applyBorder="1" applyAlignment="1">
      <alignment horizontal="center" vertical="center" wrapText="1"/>
    </xf>
    <xf numFmtId="0" fontId="17" fillId="4" borderId="10" xfId="1" applyFont="1" applyFill="1" applyBorder="1" applyAlignment="1">
      <alignment horizontal="center" vertical="center" wrapText="1"/>
    </xf>
    <xf numFmtId="0" fontId="17" fillId="4" borderId="2" xfId="1" applyFont="1" applyFill="1" applyBorder="1" applyAlignment="1">
      <alignment horizontal="center" vertical="center" wrapText="1"/>
    </xf>
    <xf numFmtId="0" fontId="17" fillId="4" borderId="11" xfId="1" applyFont="1" applyFill="1" applyBorder="1" applyAlignment="1">
      <alignment horizontal="center" vertical="center" wrapText="1"/>
    </xf>
    <xf numFmtId="0" fontId="22" fillId="4" borderId="3" xfId="1" applyFont="1" applyFill="1" applyBorder="1" applyAlignment="1">
      <alignment horizontal="center" vertical="center" wrapText="1"/>
    </xf>
    <xf numFmtId="0" fontId="22" fillId="4" borderId="9" xfId="1" applyFont="1" applyFill="1" applyBorder="1" applyAlignment="1">
      <alignment horizontal="center" vertical="center" wrapText="1"/>
    </xf>
    <xf numFmtId="0" fontId="17" fillId="4" borderId="3" xfId="1" applyFont="1" applyFill="1" applyBorder="1" applyAlignment="1">
      <alignment horizontal="center" vertical="center" wrapText="1"/>
    </xf>
    <xf numFmtId="0" fontId="17" fillId="4" borderId="9" xfId="1" applyFont="1" applyFill="1" applyBorder="1" applyAlignment="1">
      <alignment horizontal="center" vertical="center" wrapText="1"/>
    </xf>
    <xf numFmtId="0" fontId="17" fillId="4" borderId="16" xfId="1" applyFont="1" applyFill="1" applyBorder="1" applyAlignment="1">
      <alignment horizontal="center" vertical="center" wrapText="1"/>
    </xf>
    <xf numFmtId="0" fontId="17" fillId="4" borderId="20" xfId="1" applyFont="1" applyFill="1" applyBorder="1" applyAlignment="1">
      <alignment horizontal="center" vertical="center" wrapText="1"/>
    </xf>
    <xf numFmtId="0" fontId="17" fillId="0" borderId="0" xfId="1" applyFont="1" applyAlignment="1">
      <alignment horizontal="center"/>
    </xf>
    <xf numFmtId="0" fontId="19" fillId="0" borderId="0" xfId="1" applyFont="1" applyAlignment="1">
      <alignment horizontal="center"/>
    </xf>
    <xf numFmtId="0" fontId="17" fillId="0" borderId="0" xfId="1" applyFont="1" applyAlignment="1">
      <alignment horizontal="center" vertical="center" wrapText="1"/>
    </xf>
    <xf numFmtId="0" fontId="17" fillId="0" borderId="0" xfId="1" applyFont="1" applyAlignment="1">
      <alignment horizontal="center" vertical="center"/>
    </xf>
    <xf numFmtId="0" fontId="17" fillId="4" borderId="15" xfId="1" applyFont="1" applyFill="1" applyBorder="1" applyAlignment="1">
      <alignment horizontal="center" vertical="center"/>
    </xf>
    <xf numFmtId="0" fontId="17" fillId="4" borderId="21" xfId="1" applyFont="1" applyFill="1" applyBorder="1" applyAlignment="1">
      <alignment horizontal="center" vertical="center"/>
    </xf>
    <xf numFmtId="0" fontId="17" fillId="4" borderId="17" xfId="1" applyFont="1" applyFill="1" applyBorder="1" applyAlignment="1">
      <alignment horizontal="center" vertical="center" wrapText="1"/>
    </xf>
    <xf numFmtId="0" fontId="17" fillId="4" borderId="18" xfId="1" applyFont="1" applyFill="1" applyBorder="1" applyAlignment="1">
      <alignment horizontal="center" vertical="center" wrapText="1"/>
    </xf>
    <xf numFmtId="0" fontId="22" fillId="4" borderId="19" xfId="1" applyFont="1" applyFill="1" applyBorder="1" applyAlignment="1">
      <alignment horizontal="center" vertical="center" wrapText="1"/>
    </xf>
    <xf numFmtId="0" fontId="17" fillId="4" borderId="19" xfId="1" applyFont="1" applyFill="1" applyBorder="1" applyAlignment="1">
      <alignment horizontal="center" vertical="center" wrapText="1"/>
    </xf>
  </cellXfs>
  <cellStyles count="47">
    <cellStyle name="20% - Accent1 2" xfId="4" xr:uid="{00000000-0005-0000-0000-000000000000}"/>
    <cellStyle name="20% - Accent2 2" xfId="5" xr:uid="{00000000-0005-0000-0000-000001000000}"/>
    <cellStyle name="20% - Accent3 2" xfId="6" xr:uid="{00000000-0005-0000-0000-000002000000}"/>
    <cellStyle name="20% - Accent4 2" xfId="7" xr:uid="{00000000-0005-0000-0000-000003000000}"/>
    <cellStyle name="20% - Accent5 2" xfId="8" xr:uid="{00000000-0005-0000-0000-000004000000}"/>
    <cellStyle name="20% - Accent6 2" xfId="9" xr:uid="{00000000-0005-0000-0000-000005000000}"/>
    <cellStyle name="40% - Accent1 2" xfId="10" xr:uid="{00000000-0005-0000-0000-000006000000}"/>
    <cellStyle name="40% - Accent2 2" xfId="11" xr:uid="{00000000-0005-0000-0000-000007000000}"/>
    <cellStyle name="40% - Accent3 2" xfId="12" xr:uid="{00000000-0005-0000-0000-000008000000}"/>
    <cellStyle name="40% - Accent4 2" xfId="13" xr:uid="{00000000-0005-0000-0000-000009000000}"/>
    <cellStyle name="40% - Accent5 2" xfId="14" xr:uid="{00000000-0005-0000-0000-00000A000000}"/>
    <cellStyle name="40% - Accent6 2" xfId="15" xr:uid="{00000000-0005-0000-0000-00000B000000}"/>
    <cellStyle name="Comma" xfId="46" builtinId="3"/>
    <cellStyle name="Comma 10" xfId="16" xr:uid="{00000000-0005-0000-0000-00000D000000}"/>
    <cellStyle name="Comma 2" xfId="17" xr:uid="{00000000-0005-0000-0000-00000E000000}"/>
    <cellStyle name="Comma 3" xfId="18" xr:uid="{00000000-0005-0000-0000-00000F000000}"/>
    <cellStyle name="Comma 3 2" xfId="19" xr:uid="{00000000-0005-0000-0000-000010000000}"/>
    <cellStyle name="Comma 4" xfId="20" xr:uid="{00000000-0005-0000-0000-000011000000}"/>
    <cellStyle name="Currency" xfId="44" builtinId="4"/>
    <cellStyle name="Currency 2" xfId="2" xr:uid="{00000000-0005-0000-0000-000013000000}"/>
    <cellStyle name="Currency 3" xfId="21" xr:uid="{00000000-0005-0000-0000-000014000000}"/>
    <cellStyle name="FRxAmtStyle" xfId="22" xr:uid="{00000000-0005-0000-0000-000015000000}"/>
    <cellStyle name="FRxCurrStyle" xfId="23" xr:uid="{00000000-0005-0000-0000-000016000000}"/>
    <cellStyle name="FRxPcntStyle" xfId="24" xr:uid="{00000000-0005-0000-0000-000017000000}"/>
    <cellStyle name="Normal" xfId="0" builtinId="0"/>
    <cellStyle name="Normal 10" xfId="1" xr:uid="{00000000-0005-0000-0000-000019000000}"/>
    <cellStyle name="Normal 2" xfId="25" xr:uid="{00000000-0005-0000-0000-00001A000000}"/>
    <cellStyle name="Normal 2 2" xfId="26" xr:uid="{00000000-0005-0000-0000-00001B000000}"/>
    <cellStyle name="Normal 2 3" xfId="27" xr:uid="{00000000-0005-0000-0000-00001C000000}"/>
    <cellStyle name="Normal 3" xfId="28" xr:uid="{00000000-0005-0000-0000-00001D000000}"/>
    <cellStyle name="Normal 3 2" xfId="29" xr:uid="{00000000-0005-0000-0000-00001E000000}"/>
    <cellStyle name="Normal 4" xfId="30" xr:uid="{00000000-0005-0000-0000-00001F000000}"/>
    <cellStyle name="Normal 5" xfId="31" xr:uid="{00000000-0005-0000-0000-000020000000}"/>
    <cellStyle name="Normal 6" xfId="32" xr:uid="{00000000-0005-0000-0000-000021000000}"/>
    <cellStyle name="Normal 7" xfId="33" xr:uid="{00000000-0005-0000-0000-000022000000}"/>
    <cellStyle name="Note 2" xfId="34" xr:uid="{00000000-0005-0000-0000-000023000000}"/>
    <cellStyle name="Percent" xfId="45" builtinId="5"/>
    <cellStyle name="Percent 2" xfId="3" xr:uid="{00000000-0005-0000-0000-000025000000}"/>
    <cellStyle name="Percent 3" xfId="35" xr:uid="{00000000-0005-0000-0000-000026000000}"/>
    <cellStyle name="Percent 3 2" xfId="36" xr:uid="{00000000-0005-0000-0000-000027000000}"/>
    <cellStyle name="Percent 4" xfId="37" xr:uid="{00000000-0005-0000-0000-000028000000}"/>
    <cellStyle name="STYLE1" xfId="38" xr:uid="{00000000-0005-0000-0000-000029000000}"/>
    <cellStyle name="STYLE2" xfId="39" xr:uid="{00000000-0005-0000-0000-00002A000000}"/>
    <cellStyle name="STYLE3" xfId="40" xr:uid="{00000000-0005-0000-0000-00002B000000}"/>
    <cellStyle name="STYLE4" xfId="41" xr:uid="{00000000-0005-0000-0000-00002C000000}"/>
    <cellStyle name="STYLE5" xfId="42" xr:uid="{00000000-0005-0000-0000-00002D000000}"/>
    <cellStyle name="STYLE6" xfId="43" xr:uid="{00000000-0005-0000-0000-00002E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5.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4.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3.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darsfp01\dars\Development\Development%20Finance\Pro%20Forma%20clear\New%20Pro%20Forma\Facility%20Information.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WINDOWS\TEMP\0298PRCH.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arsfp01\dars\Development\Development%20Finance\Pro%20Forma%20clear\StaffingPatternTemplate.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darsfp01\dars\windows\TEMP\0799purch-2.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westcare.local\files\FN\Accounting\California\Budgets\CDCR\STOP%20FY19-21\STOP%201%20FY19-21%20Budget_Fin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inalSQFTCars"/>
      <sheetName val="UpdtSQFTCars"/>
      <sheetName val="FinalInsLeaseList"/>
      <sheetName val="Bruce-Report2"/>
      <sheetName val="Curt Report"/>
      <sheetName val="DF-SQFTCars"/>
      <sheetName val="John-SQFTCars"/>
      <sheetName val="New Proforma List"/>
      <sheetName val="Leased Vehicles (Cindy, 112408)"/>
      <sheetName val="Leased Vehicles 1-1-09"/>
      <sheetName val="AM260-9600(11-08)"/>
      <sheetName val="AM260-9100(11-08)"/>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uts"/>
      <sheetName val="XL_ADD1"/>
      <sheetName val="XL_ADD2"/>
      <sheetName val="Forecast"/>
      <sheetName val="XL_ADD10"/>
      <sheetName val="XL_ADD11"/>
      <sheetName val="Actuals"/>
      <sheetName val="XL_ADD12"/>
      <sheetName val="XL_ADD13"/>
      <sheetName val="Plan"/>
      <sheetName val="XL_ADD14"/>
      <sheetName val="XL_ADD15"/>
      <sheetName val="Prior_Year"/>
      <sheetName val="Proforma"/>
      <sheetName val="Financials"/>
      <sheetName val="YTD FINANCIALS"/>
      <sheetName val="PF Detail"/>
      <sheetName val="Fcst Detail"/>
      <sheetName val="VAR TO PLAN"/>
      <sheetName val="VAR TO FCST"/>
      <sheetName val="YTD VAR"/>
      <sheetName val="FCST VAR TO PLAN"/>
      <sheetName val="Prof M-O-M"/>
      <sheetName val="Prof M-O-M Var"/>
      <sheetName val="Cover Pg"/>
      <sheetName val="Exec Summary"/>
      <sheetName val="Exec Summ Fcst Var"/>
      <sheetName val="Lookup Tbls"/>
      <sheetName val="Module1"/>
      <sheetName val="Module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affing pattern"/>
      <sheetName val="Sheet1"/>
    </sheetNames>
    <sheetDataSet>
      <sheetData sheetId="0" refreshError="1">
        <row r="36">
          <cell r="C36" t="str">
            <v/>
          </cell>
          <cell r="D36" t="str">
            <v/>
          </cell>
          <cell r="E36" t="str">
            <v/>
          </cell>
        </row>
        <row r="37">
          <cell r="C37" t="str">
            <v/>
          </cell>
          <cell r="D37" t="str">
            <v/>
          </cell>
          <cell r="E37" t="str">
            <v/>
          </cell>
        </row>
        <row r="40">
          <cell r="B40" t="str">
            <v>Total</v>
          </cell>
          <cell r="I40">
            <v>0</v>
          </cell>
        </row>
        <row r="43">
          <cell r="B43" t="str">
            <v>Position / Titles</v>
          </cell>
          <cell r="F43" t="str">
            <v>Code</v>
          </cell>
          <cell r="G43" t="str">
            <v>ProFormaCode</v>
          </cell>
          <cell r="I43" t="str">
            <v>Function Code</v>
          </cell>
        </row>
        <row r="45">
          <cell r="B45" t="str">
            <v>A/P Administrator</v>
          </cell>
          <cell r="G45" t="str">
            <v>A</v>
          </cell>
          <cell r="I45" t="str">
            <v>A</v>
          </cell>
        </row>
        <row r="46">
          <cell r="B46" t="str">
            <v>A/P Specialist</v>
          </cell>
          <cell r="F46" t="str">
            <v>1550</v>
          </cell>
          <cell r="G46" t="str">
            <v>A</v>
          </cell>
          <cell r="I46" t="str">
            <v>A</v>
          </cell>
        </row>
        <row r="47">
          <cell r="B47" t="str">
            <v>A/P Specialist, Senior</v>
          </cell>
          <cell r="F47" t="str">
            <v>1551</v>
          </cell>
          <cell r="G47" t="str">
            <v>A</v>
          </cell>
          <cell r="I47" t="str">
            <v>A</v>
          </cell>
        </row>
        <row r="48">
          <cell r="B48" t="str">
            <v>A/R &amp; Collections Manager</v>
          </cell>
          <cell r="G48" t="str">
            <v>A</v>
          </cell>
          <cell r="I48" t="str">
            <v>A</v>
          </cell>
        </row>
        <row r="49">
          <cell r="B49" t="str">
            <v>A/R Administrator</v>
          </cell>
          <cell r="G49" t="str">
            <v>A</v>
          </cell>
          <cell r="I49" t="str">
            <v>A</v>
          </cell>
        </row>
        <row r="50">
          <cell r="B50" t="str">
            <v>A/R Administrator, Senior</v>
          </cell>
          <cell r="G50" t="str">
            <v>A</v>
          </cell>
          <cell r="I50" t="str">
            <v>A</v>
          </cell>
        </row>
        <row r="51">
          <cell r="B51" t="str">
            <v>A/R Manager, Senior</v>
          </cell>
          <cell r="G51" t="str">
            <v>A</v>
          </cell>
          <cell r="I51" t="str">
            <v>A</v>
          </cell>
        </row>
        <row r="52">
          <cell r="B52" t="str">
            <v>A/R Specialist</v>
          </cell>
          <cell r="G52" t="str">
            <v>A</v>
          </cell>
          <cell r="I52" t="str">
            <v>A</v>
          </cell>
        </row>
        <row r="53">
          <cell r="B53" t="str">
            <v>A/R Supervisor</v>
          </cell>
          <cell r="G53" t="str">
            <v>A</v>
          </cell>
          <cell r="I53" t="str">
            <v>A</v>
          </cell>
        </row>
        <row r="54">
          <cell r="B54" t="str">
            <v>ACA/General Compliance Monitor</v>
          </cell>
          <cell r="F54" t="str">
            <v>1427</v>
          </cell>
          <cell r="G54" t="str">
            <v>P</v>
          </cell>
          <cell r="I54" t="str">
            <v>O</v>
          </cell>
        </row>
        <row r="55">
          <cell r="B55" t="str">
            <v>Accountant I</v>
          </cell>
          <cell r="F55" t="str">
            <v>1000</v>
          </cell>
          <cell r="G55" t="str">
            <v>A</v>
          </cell>
          <cell r="I55" t="str">
            <v>A</v>
          </cell>
        </row>
        <row r="56">
          <cell r="B56" t="str">
            <v>Accountant II</v>
          </cell>
          <cell r="F56" t="str">
            <v>1260</v>
          </cell>
          <cell r="G56" t="str">
            <v>A</v>
          </cell>
          <cell r="I56" t="str">
            <v>A</v>
          </cell>
        </row>
        <row r="57">
          <cell r="B57" t="str">
            <v>Accountant, Financial Processi</v>
          </cell>
          <cell r="F57" t="str">
            <v>1474</v>
          </cell>
          <cell r="G57" t="str">
            <v>A</v>
          </cell>
          <cell r="I57" t="str">
            <v>A</v>
          </cell>
        </row>
        <row r="58">
          <cell r="B58" t="str">
            <v>Accountant, Fixed Asset</v>
          </cell>
          <cell r="G58" t="str">
            <v>A</v>
          </cell>
          <cell r="I58" t="str">
            <v>A</v>
          </cell>
        </row>
        <row r="59">
          <cell r="B59" t="str">
            <v>Accountant, Junior/Resident</v>
          </cell>
          <cell r="F59" t="str">
            <v>1166</v>
          </cell>
          <cell r="G59" t="str">
            <v>A</v>
          </cell>
          <cell r="I59" t="str">
            <v>A</v>
          </cell>
        </row>
        <row r="60">
          <cell r="B60" t="str">
            <v>Accountant, Lead Divisional</v>
          </cell>
          <cell r="G60" t="str">
            <v>A</v>
          </cell>
          <cell r="I60" t="str">
            <v>A</v>
          </cell>
        </row>
        <row r="61">
          <cell r="B61" t="str">
            <v>Accountant, Regional</v>
          </cell>
          <cell r="F61" t="str">
            <v>1355</v>
          </cell>
          <cell r="G61" t="str">
            <v>A</v>
          </cell>
          <cell r="I61" t="str">
            <v>A</v>
          </cell>
        </row>
        <row r="62">
          <cell r="B62" t="str">
            <v>Accounting Assistant</v>
          </cell>
          <cell r="F62" t="str">
            <v>1458</v>
          </cell>
          <cell r="G62" t="str">
            <v>A</v>
          </cell>
          <cell r="I62" t="str">
            <v>A</v>
          </cell>
        </row>
        <row r="63">
          <cell r="B63" t="str">
            <v>Accounting Clerk I</v>
          </cell>
          <cell r="F63" t="str">
            <v>1001</v>
          </cell>
          <cell r="G63" t="str">
            <v>A</v>
          </cell>
          <cell r="I63" t="str">
            <v>A</v>
          </cell>
        </row>
        <row r="64">
          <cell r="B64" t="str">
            <v>Accounting Clerk I, Corporate</v>
          </cell>
          <cell r="F64" t="str">
            <v>1393</v>
          </cell>
          <cell r="G64" t="str">
            <v>A</v>
          </cell>
          <cell r="I64" t="str">
            <v>A</v>
          </cell>
        </row>
        <row r="65">
          <cell r="B65" t="str">
            <v>Accounting Clerk II</v>
          </cell>
          <cell r="F65" t="str">
            <v>1002</v>
          </cell>
          <cell r="G65" t="str">
            <v>A</v>
          </cell>
          <cell r="I65" t="str">
            <v>A</v>
          </cell>
        </row>
        <row r="66">
          <cell r="B66" t="str">
            <v>Accounting Clerk II, Corporate</v>
          </cell>
          <cell r="F66" t="str">
            <v>1394</v>
          </cell>
          <cell r="G66" t="str">
            <v>A</v>
          </cell>
          <cell r="I66" t="str">
            <v>A</v>
          </cell>
        </row>
        <row r="67">
          <cell r="B67" t="str">
            <v>Accounting Manager</v>
          </cell>
          <cell r="F67" t="str">
            <v>1003</v>
          </cell>
          <cell r="G67" t="str">
            <v>A</v>
          </cell>
          <cell r="I67" t="str">
            <v>A</v>
          </cell>
        </row>
        <row r="68">
          <cell r="B68" t="str">
            <v>Accounts Payable Manager</v>
          </cell>
          <cell r="F68" t="str">
            <v>1606</v>
          </cell>
          <cell r="G68" t="str">
            <v>A</v>
          </cell>
          <cell r="I68" t="str">
            <v>A</v>
          </cell>
        </row>
        <row r="69">
          <cell r="B69" t="str">
            <v>Accounts Payable Supervisor</v>
          </cell>
          <cell r="F69" t="str">
            <v>1004</v>
          </cell>
          <cell r="G69" t="str">
            <v>A</v>
          </cell>
          <cell r="I69" t="str">
            <v>A</v>
          </cell>
        </row>
        <row r="70">
          <cell r="B70" t="str">
            <v>Accounts Receivable Director</v>
          </cell>
          <cell r="F70" t="str">
            <v>1505</v>
          </cell>
          <cell r="G70" t="str">
            <v>A</v>
          </cell>
          <cell r="I70" t="str">
            <v>A</v>
          </cell>
        </row>
        <row r="71">
          <cell r="B71" t="str">
            <v>Acquisitions/Dev Director</v>
          </cell>
          <cell r="G71" t="str">
            <v>A</v>
          </cell>
          <cell r="I71" t="str">
            <v>A</v>
          </cell>
        </row>
        <row r="72">
          <cell r="B72" t="str">
            <v>Admin Support Coordinator</v>
          </cell>
          <cell r="F72" t="str">
            <v>1015</v>
          </cell>
          <cell r="G72" t="str">
            <v>A</v>
          </cell>
          <cell r="I72" t="str">
            <v>A</v>
          </cell>
        </row>
        <row r="73">
          <cell r="B73" t="str">
            <v>Administrative Assistant I</v>
          </cell>
          <cell r="F73" t="str">
            <v>1007</v>
          </cell>
          <cell r="G73" t="str">
            <v>A</v>
          </cell>
          <cell r="I73" t="str">
            <v>A</v>
          </cell>
        </row>
        <row r="74">
          <cell r="B74" t="str">
            <v>Administrative Assistant II</v>
          </cell>
          <cell r="F74" t="str">
            <v>1008</v>
          </cell>
          <cell r="G74" t="str">
            <v>A</v>
          </cell>
          <cell r="I74" t="str">
            <v>A</v>
          </cell>
        </row>
        <row r="75">
          <cell r="B75" t="str">
            <v>Administrative Assistant III</v>
          </cell>
          <cell r="F75" t="str">
            <v>1006</v>
          </cell>
          <cell r="G75" t="str">
            <v>A</v>
          </cell>
          <cell r="I75" t="str">
            <v>A</v>
          </cell>
        </row>
        <row r="76">
          <cell r="B76" t="str">
            <v>Administrative Assistant IV</v>
          </cell>
          <cell r="F76" t="str">
            <v>1009</v>
          </cell>
          <cell r="G76" t="str">
            <v>A</v>
          </cell>
          <cell r="I76" t="str">
            <v>A</v>
          </cell>
        </row>
        <row r="77">
          <cell r="B77" t="str">
            <v>Administrative Assistant,Legal</v>
          </cell>
          <cell r="F77" t="str">
            <v>1548</v>
          </cell>
          <cell r="G77" t="str">
            <v>A</v>
          </cell>
          <cell r="I77" t="str">
            <v>A</v>
          </cell>
        </row>
        <row r="78">
          <cell r="B78" t="str">
            <v>Administrative Asst., Medical</v>
          </cell>
          <cell r="F78" t="str">
            <v>1449</v>
          </cell>
          <cell r="G78" t="str">
            <v>A</v>
          </cell>
          <cell r="I78" t="str">
            <v>A</v>
          </cell>
        </row>
        <row r="79">
          <cell r="B79" t="str">
            <v>Administrative Director</v>
          </cell>
          <cell r="F79" t="str">
            <v>1010</v>
          </cell>
          <cell r="G79" t="str">
            <v>A</v>
          </cell>
          <cell r="I79" t="str">
            <v>A</v>
          </cell>
        </row>
        <row r="80">
          <cell r="B80" t="str">
            <v>Administrative Manager I</v>
          </cell>
          <cell r="F80" t="str">
            <v>1012</v>
          </cell>
          <cell r="G80" t="str">
            <v>A</v>
          </cell>
          <cell r="I80" t="str">
            <v>A</v>
          </cell>
        </row>
        <row r="81">
          <cell r="B81" t="str">
            <v>Administrative Manager II</v>
          </cell>
          <cell r="F81" t="str">
            <v>1013</v>
          </cell>
          <cell r="G81" t="str">
            <v>A</v>
          </cell>
          <cell r="I81" t="str">
            <v>A</v>
          </cell>
        </row>
        <row r="82">
          <cell r="B82" t="str">
            <v>Administrative Manager III</v>
          </cell>
          <cell r="F82" t="str">
            <v>1011</v>
          </cell>
          <cell r="G82" t="str">
            <v>A</v>
          </cell>
          <cell r="I82" t="str">
            <v>A</v>
          </cell>
        </row>
        <row r="83">
          <cell r="B83" t="str">
            <v>Administrative Supervisor</v>
          </cell>
          <cell r="F83" t="str">
            <v>1014</v>
          </cell>
          <cell r="G83" t="str">
            <v>A</v>
          </cell>
          <cell r="I83" t="str">
            <v>A</v>
          </cell>
        </row>
        <row r="84">
          <cell r="B84" t="str">
            <v>Administrator</v>
          </cell>
          <cell r="F84" t="str">
            <v>1549</v>
          </cell>
          <cell r="G84" t="str">
            <v>A</v>
          </cell>
          <cell r="I84" t="str">
            <v>A</v>
          </cell>
        </row>
        <row r="85">
          <cell r="B85" t="str">
            <v>Admissions Coordinator</v>
          </cell>
          <cell r="F85" t="str">
            <v>1016</v>
          </cell>
          <cell r="G85" t="str">
            <v>P</v>
          </cell>
          <cell r="I85" t="str">
            <v>O</v>
          </cell>
        </row>
        <row r="86">
          <cell r="B86" t="str">
            <v>Advocate</v>
          </cell>
          <cell r="F86" t="str">
            <v>1017</v>
          </cell>
          <cell r="G86" t="str">
            <v>P</v>
          </cell>
          <cell r="I86" t="str">
            <v>O</v>
          </cell>
        </row>
        <row r="87">
          <cell r="B87" t="str">
            <v>Application Specialist I</v>
          </cell>
          <cell r="F87" t="str">
            <v>1018</v>
          </cell>
          <cell r="G87" t="str">
            <v>P</v>
          </cell>
          <cell r="I87" t="str">
            <v>O</v>
          </cell>
        </row>
        <row r="88">
          <cell r="B88" t="str">
            <v>Application Specialist II</v>
          </cell>
          <cell r="F88" t="str">
            <v>1261</v>
          </cell>
          <cell r="G88" t="str">
            <v>P</v>
          </cell>
          <cell r="I88" t="str">
            <v>O</v>
          </cell>
        </row>
        <row r="89">
          <cell r="B89" t="str">
            <v>Application Specialist, Asst.</v>
          </cell>
          <cell r="F89" t="str">
            <v>1361</v>
          </cell>
          <cell r="G89" t="str">
            <v>P</v>
          </cell>
          <cell r="I89" t="str">
            <v>O</v>
          </cell>
        </row>
        <row r="90">
          <cell r="B90" t="str">
            <v>Area Workforce Dev Manager</v>
          </cell>
          <cell r="F90" t="str">
            <v>1398</v>
          </cell>
          <cell r="G90" t="str">
            <v>A</v>
          </cell>
          <cell r="I90" t="str">
            <v>A</v>
          </cell>
        </row>
        <row r="91">
          <cell r="B91" t="str">
            <v>Armory Manager, Assistant</v>
          </cell>
          <cell r="F91" t="str">
            <v>1425</v>
          </cell>
          <cell r="G91" t="str">
            <v>SA</v>
          </cell>
          <cell r="I91" t="str">
            <v>O</v>
          </cell>
        </row>
        <row r="92">
          <cell r="B92" t="str">
            <v>Armory/Locksmith Manager</v>
          </cell>
          <cell r="F92" t="str">
            <v>1541</v>
          </cell>
          <cell r="G92" t="str">
            <v>SA</v>
          </cell>
          <cell r="I92" t="str">
            <v>O</v>
          </cell>
        </row>
        <row r="93">
          <cell r="B93" t="str">
            <v>Assessment Specialist I</v>
          </cell>
          <cell r="G93" t="str">
            <v>P</v>
          </cell>
          <cell r="I93" t="str">
            <v>O</v>
          </cell>
        </row>
        <row r="94">
          <cell r="B94" t="str">
            <v>Assessment Specialist II</v>
          </cell>
          <cell r="G94" t="str">
            <v>P</v>
          </cell>
          <cell r="I94" t="str">
            <v>O</v>
          </cell>
        </row>
        <row r="95">
          <cell r="B95" t="str">
            <v>Assessment Supervisor I</v>
          </cell>
          <cell r="G95" t="str">
            <v>P</v>
          </cell>
          <cell r="I95" t="str">
            <v>O</v>
          </cell>
        </row>
        <row r="96">
          <cell r="B96" t="str">
            <v>Assessment Supervisor II</v>
          </cell>
          <cell r="F96" t="str">
            <v>1022</v>
          </cell>
          <cell r="G96" t="str">
            <v>P</v>
          </cell>
          <cell r="I96" t="str">
            <v>O</v>
          </cell>
        </row>
        <row r="97">
          <cell r="B97" t="str">
            <v>Asst Controller &amp; Fin Processg</v>
          </cell>
          <cell r="G97" t="str">
            <v>A</v>
          </cell>
          <cell r="I97" t="str">
            <v>A</v>
          </cell>
        </row>
        <row r="98">
          <cell r="B98" t="str">
            <v>Behavior Specialist (exempt)</v>
          </cell>
          <cell r="F98" t="str">
            <v>1032</v>
          </cell>
          <cell r="G98" t="str">
            <v>P</v>
          </cell>
          <cell r="I98" t="str">
            <v>O</v>
          </cell>
        </row>
        <row r="99">
          <cell r="B99" t="str">
            <v>Behavior Specialist (n-ex)Bill</v>
          </cell>
          <cell r="F99" t="str">
            <v>1480B</v>
          </cell>
          <cell r="G99" t="str">
            <v>P</v>
          </cell>
          <cell r="I99" t="str">
            <v>O</v>
          </cell>
        </row>
        <row r="100">
          <cell r="B100" t="str">
            <v>Behavior Specialist (non-exmp)</v>
          </cell>
          <cell r="F100" t="str">
            <v>1480</v>
          </cell>
          <cell r="G100" t="str">
            <v>P</v>
          </cell>
          <cell r="I100" t="str">
            <v>O</v>
          </cell>
        </row>
        <row r="101">
          <cell r="B101" t="str">
            <v>Benefits Administrator</v>
          </cell>
          <cell r="G101" t="str">
            <v>A</v>
          </cell>
          <cell r="I101" t="str">
            <v>A</v>
          </cell>
        </row>
        <row r="102">
          <cell r="B102" t="str">
            <v>Benefits Assistant</v>
          </cell>
          <cell r="F102" t="str">
            <v>1033</v>
          </cell>
          <cell r="G102" t="str">
            <v>A</v>
          </cell>
          <cell r="I102" t="str">
            <v>A</v>
          </cell>
        </row>
        <row r="103">
          <cell r="B103" t="str">
            <v>Benefits Manager</v>
          </cell>
          <cell r="F103" t="str">
            <v>1294</v>
          </cell>
          <cell r="G103" t="str">
            <v>A</v>
          </cell>
          <cell r="I103" t="str">
            <v>A</v>
          </cell>
        </row>
        <row r="104">
          <cell r="B104" t="str">
            <v>Benefits Specialist</v>
          </cell>
          <cell r="F104" t="str">
            <v>1034</v>
          </cell>
          <cell r="G104" t="str">
            <v>A</v>
          </cell>
          <cell r="I104" t="str">
            <v>A</v>
          </cell>
        </row>
        <row r="105">
          <cell r="B105" t="str">
            <v>Billing Clerk</v>
          </cell>
          <cell r="F105" t="str">
            <v>1035</v>
          </cell>
          <cell r="G105" t="str">
            <v>A</v>
          </cell>
          <cell r="I105" t="str">
            <v>A</v>
          </cell>
        </row>
        <row r="106">
          <cell r="B106" t="str">
            <v>Billing Clerk II</v>
          </cell>
          <cell r="F106" t="str">
            <v>1414</v>
          </cell>
          <cell r="G106" t="str">
            <v>A</v>
          </cell>
          <cell r="I106" t="str">
            <v>A</v>
          </cell>
        </row>
        <row r="107">
          <cell r="B107" t="str">
            <v>Billing Manager</v>
          </cell>
          <cell r="F107" t="str">
            <v>1332</v>
          </cell>
          <cell r="G107" t="str">
            <v>A</v>
          </cell>
          <cell r="I107" t="str">
            <v>A</v>
          </cell>
        </row>
        <row r="108">
          <cell r="B108" t="str">
            <v>Booking Officer</v>
          </cell>
          <cell r="F108" t="str">
            <v>1485</v>
          </cell>
          <cell r="G108" t="str">
            <v>P</v>
          </cell>
          <cell r="I108" t="str">
            <v>O</v>
          </cell>
        </row>
        <row r="109">
          <cell r="B109" t="str">
            <v>Budget/Contract Specialist I</v>
          </cell>
          <cell r="G109" t="str">
            <v>A</v>
          </cell>
          <cell r="I109" t="str">
            <v>A</v>
          </cell>
        </row>
        <row r="110">
          <cell r="B110" t="str">
            <v>Budget/Contract Specialist II</v>
          </cell>
          <cell r="G110" t="str">
            <v>A</v>
          </cell>
          <cell r="I110" t="str">
            <v>A</v>
          </cell>
        </row>
        <row r="111">
          <cell r="B111" t="str">
            <v>Budgets/Contract Director</v>
          </cell>
          <cell r="F111" t="str">
            <v>1038</v>
          </cell>
          <cell r="G111" t="str">
            <v>A</v>
          </cell>
          <cell r="I111" t="str">
            <v>A</v>
          </cell>
        </row>
        <row r="112">
          <cell r="B112" t="str">
            <v>Business Development, Director</v>
          </cell>
          <cell r="F112" t="str">
            <v>1432</v>
          </cell>
          <cell r="G112" t="str">
            <v>A</v>
          </cell>
          <cell r="I112" t="str">
            <v>A</v>
          </cell>
        </row>
        <row r="113">
          <cell r="B113" t="str">
            <v>Business Manager</v>
          </cell>
          <cell r="F113" t="str">
            <v>1039</v>
          </cell>
          <cell r="G113" t="str">
            <v>A</v>
          </cell>
          <cell r="I113" t="str">
            <v>A</v>
          </cell>
        </row>
        <row r="114">
          <cell r="B114" t="str">
            <v>Business Manager, Assistant</v>
          </cell>
          <cell r="F114" t="str">
            <v>1368</v>
          </cell>
          <cell r="G114" t="str">
            <v>A</v>
          </cell>
          <cell r="I114" t="str">
            <v>A</v>
          </cell>
        </row>
        <row r="115">
          <cell r="B115" t="str">
            <v>Business Manager, Regional</v>
          </cell>
          <cell r="F115" t="str">
            <v>1421</v>
          </cell>
          <cell r="G115" t="str">
            <v>A</v>
          </cell>
          <cell r="I115" t="str">
            <v>A</v>
          </cell>
        </row>
        <row r="116">
          <cell r="B116" t="str">
            <v>Business Manager, Senior</v>
          </cell>
          <cell r="G116" t="str">
            <v>A</v>
          </cell>
          <cell r="I116" t="str">
            <v>A</v>
          </cell>
        </row>
        <row r="117">
          <cell r="B117" t="str">
            <v>Business Operations Director</v>
          </cell>
          <cell r="F117" t="str">
            <v>1040</v>
          </cell>
          <cell r="G117" t="str">
            <v>A</v>
          </cell>
          <cell r="I117" t="str">
            <v>A</v>
          </cell>
        </row>
        <row r="118">
          <cell r="B118" t="str">
            <v>Cadet/CO Trainee</v>
          </cell>
          <cell r="F118" t="str">
            <v>1042</v>
          </cell>
          <cell r="G118" t="str">
            <v>E</v>
          </cell>
          <cell r="I118" t="str">
            <v>O</v>
          </cell>
        </row>
        <row r="119">
          <cell r="B119" t="str">
            <v>Canteen Coordinator I</v>
          </cell>
          <cell r="F119" t="str">
            <v>1043</v>
          </cell>
          <cell r="G119" t="str">
            <v>F</v>
          </cell>
          <cell r="I119" t="str">
            <v>O</v>
          </cell>
        </row>
        <row r="120">
          <cell r="B120" t="str">
            <v>Canteen Coordinator II</v>
          </cell>
          <cell r="F120" t="str">
            <v>1044</v>
          </cell>
          <cell r="G120" t="str">
            <v>F</v>
          </cell>
          <cell r="I120" t="str">
            <v>O</v>
          </cell>
        </row>
        <row r="121">
          <cell r="B121" t="str">
            <v>Captain</v>
          </cell>
          <cell r="F121" t="str">
            <v>1045</v>
          </cell>
          <cell r="G121" t="str">
            <v>SA</v>
          </cell>
          <cell r="I121" t="str">
            <v>O</v>
          </cell>
        </row>
        <row r="122">
          <cell r="B122" t="str">
            <v>Captain (Non-Exempt)</v>
          </cell>
          <cell r="F122" t="str">
            <v>1326</v>
          </cell>
          <cell r="G122" t="str">
            <v>SA</v>
          </cell>
          <cell r="I122" t="str">
            <v>O</v>
          </cell>
        </row>
        <row r="123">
          <cell r="B123" t="str">
            <v>Case Manager I</v>
          </cell>
          <cell r="F123" t="str">
            <v>1046</v>
          </cell>
          <cell r="G123" t="str">
            <v>P</v>
          </cell>
          <cell r="I123" t="str">
            <v>O</v>
          </cell>
        </row>
        <row r="124">
          <cell r="B124" t="str">
            <v>Case Manager I (Non-Exempt)</v>
          </cell>
          <cell r="F124" t="str">
            <v>1318</v>
          </cell>
          <cell r="G124" t="str">
            <v>P</v>
          </cell>
          <cell r="I124" t="str">
            <v>O</v>
          </cell>
        </row>
        <row r="125">
          <cell r="B125" t="str">
            <v>Case Manager II</v>
          </cell>
          <cell r="F125" t="str">
            <v>1047</v>
          </cell>
          <cell r="G125" t="str">
            <v>P</v>
          </cell>
          <cell r="I125" t="str">
            <v>O</v>
          </cell>
        </row>
        <row r="126">
          <cell r="B126" t="str">
            <v>Case Manager II (Non-Exempt)</v>
          </cell>
          <cell r="F126" t="str">
            <v>1319</v>
          </cell>
          <cell r="G126" t="str">
            <v>P</v>
          </cell>
          <cell r="I126" t="str">
            <v>O</v>
          </cell>
        </row>
        <row r="127">
          <cell r="B127" t="str">
            <v>Case Manager III</v>
          </cell>
          <cell r="F127" t="str">
            <v>1048</v>
          </cell>
          <cell r="G127" t="str">
            <v>P</v>
          </cell>
          <cell r="I127" t="str">
            <v>O</v>
          </cell>
        </row>
        <row r="128">
          <cell r="B128" t="str">
            <v>Case Manager III (Non-Exempt)</v>
          </cell>
          <cell r="F128" t="str">
            <v>1316</v>
          </cell>
          <cell r="G128" t="str">
            <v>P</v>
          </cell>
          <cell r="I128" t="str">
            <v>O</v>
          </cell>
        </row>
        <row r="129">
          <cell r="B129" t="str">
            <v>Case Manager Supervisor</v>
          </cell>
          <cell r="F129" t="str">
            <v>1049</v>
          </cell>
          <cell r="G129" t="str">
            <v>P</v>
          </cell>
          <cell r="I129" t="str">
            <v>O</v>
          </cell>
        </row>
        <row r="130">
          <cell r="B130" t="str">
            <v>Case Manager Supervisor(NEX)</v>
          </cell>
          <cell r="F130" t="str">
            <v>1558</v>
          </cell>
          <cell r="G130" t="str">
            <v>P</v>
          </cell>
          <cell r="I130" t="str">
            <v>O</v>
          </cell>
        </row>
        <row r="131">
          <cell r="B131" t="str">
            <v>Cash Application Admin.</v>
          </cell>
          <cell r="G131" t="str">
            <v>A</v>
          </cell>
          <cell r="I131" t="str">
            <v>A</v>
          </cell>
        </row>
        <row r="132">
          <cell r="B132" t="str">
            <v>Cash Manager</v>
          </cell>
          <cell r="F132" t="str">
            <v>1050</v>
          </cell>
          <cell r="G132" t="str">
            <v>A</v>
          </cell>
          <cell r="I132" t="str">
            <v>A</v>
          </cell>
        </row>
        <row r="133">
          <cell r="B133" t="str">
            <v>Chaplain</v>
          </cell>
          <cell r="F133" t="str">
            <v>1051</v>
          </cell>
          <cell r="G133" t="str">
            <v>P</v>
          </cell>
          <cell r="I133" t="str">
            <v>O</v>
          </cell>
        </row>
        <row r="134">
          <cell r="B134" t="str">
            <v>Chaplain (NEX)</v>
          </cell>
          <cell r="F134" t="str">
            <v>1602</v>
          </cell>
          <cell r="G134" t="str">
            <v>A</v>
          </cell>
          <cell r="I134" t="str">
            <v>A</v>
          </cell>
        </row>
        <row r="135">
          <cell r="B135" t="str">
            <v>Chaplaincy Director</v>
          </cell>
          <cell r="F135" t="str">
            <v>1052</v>
          </cell>
          <cell r="G135" t="str">
            <v>P</v>
          </cell>
          <cell r="I135" t="str">
            <v>O</v>
          </cell>
        </row>
        <row r="136">
          <cell r="B136" t="str">
            <v>Chief Administrative Officer</v>
          </cell>
          <cell r="G136" t="str">
            <v>A</v>
          </cell>
          <cell r="I136" t="str">
            <v>A</v>
          </cell>
        </row>
        <row r="137">
          <cell r="B137" t="str">
            <v>Chief Executive Officer</v>
          </cell>
          <cell r="G137" t="str">
            <v>A</v>
          </cell>
          <cell r="I137" t="str">
            <v>A</v>
          </cell>
        </row>
        <row r="138">
          <cell r="B138" t="str">
            <v>Chief Financial Officer</v>
          </cell>
          <cell r="G138" t="str">
            <v>A</v>
          </cell>
          <cell r="I138" t="str">
            <v>A</v>
          </cell>
        </row>
        <row r="139">
          <cell r="B139" t="str">
            <v>Chief of Plant</v>
          </cell>
          <cell r="F139" t="str">
            <v>1057</v>
          </cell>
          <cell r="G139" t="str">
            <v>P</v>
          </cell>
          <cell r="I139" t="str">
            <v>O</v>
          </cell>
        </row>
        <row r="140">
          <cell r="B140" t="str">
            <v>Chief of Security</v>
          </cell>
          <cell r="F140" t="str">
            <v>1058</v>
          </cell>
          <cell r="G140" t="str">
            <v>SA</v>
          </cell>
          <cell r="I140" t="str">
            <v>O</v>
          </cell>
        </row>
        <row r="141">
          <cell r="B141" t="str">
            <v>Chief of Security, Assistant</v>
          </cell>
          <cell r="F141" t="str">
            <v>1386</v>
          </cell>
          <cell r="G141" t="str">
            <v>SA</v>
          </cell>
          <cell r="I141" t="str">
            <v>A</v>
          </cell>
        </row>
        <row r="142">
          <cell r="B142" t="str">
            <v>Chief Operating Officer</v>
          </cell>
          <cell r="G142" t="str">
            <v>A</v>
          </cell>
          <cell r="I142" t="str">
            <v>A</v>
          </cell>
        </row>
        <row r="143">
          <cell r="B143" t="str">
            <v>Chronic Care Coordinator</v>
          </cell>
          <cell r="F143" t="str">
            <v>1559</v>
          </cell>
          <cell r="G143" t="str">
            <v>P</v>
          </cell>
          <cell r="I143" t="str">
            <v>O</v>
          </cell>
        </row>
        <row r="144">
          <cell r="B144" t="str">
            <v>Classification Supervisor</v>
          </cell>
          <cell r="F144" t="str">
            <v>1303</v>
          </cell>
          <cell r="G144" t="str">
            <v>P</v>
          </cell>
          <cell r="I144" t="str">
            <v>O</v>
          </cell>
        </row>
        <row r="145">
          <cell r="B145" t="str">
            <v>Clerical, Temp</v>
          </cell>
          <cell r="F145" t="str">
            <v>1545</v>
          </cell>
          <cell r="G145" t="str">
            <v>A</v>
          </cell>
          <cell r="I145" t="str">
            <v>A</v>
          </cell>
        </row>
        <row r="146">
          <cell r="B146" t="str">
            <v>Clerk/Typist</v>
          </cell>
          <cell r="F146" t="str">
            <v>1059</v>
          </cell>
          <cell r="G146" t="str">
            <v>A</v>
          </cell>
          <cell r="I146" t="str">
            <v>A</v>
          </cell>
        </row>
        <row r="147">
          <cell r="B147" t="str">
            <v>Client Info Coordinator</v>
          </cell>
          <cell r="F147" t="str">
            <v>1060</v>
          </cell>
          <cell r="G147" t="str">
            <v>A</v>
          </cell>
          <cell r="I147" t="str">
            <v>A</v>
          </cell>
        </row>
        <row r="148">
          <cell r="B148" t="str">
            <v>Client Info Coordinator II</v>
          </cell>
          <cell r="F148" t="str">
            <v>1061</v>
          </cell>
          <cell r="G148" t="str">
            <v>A</v>
          </cell>
          <cell r="I148" t="str">
            <v>A</v>
          </cell>
        </row>
        <row r="149">
          <cell r="B149" t="str">
            <v>Client Information Supervisor</v>
          </cell>
          <cell r="F149" t="str">
            <v>1486</v>
          </cell>
          <cell r="G149" t="str">
            <v>A</v>
          </cell>
          <cell r="I149" t="str">
            <v>A</v>
          </cell>
        </row>
        <row r="150">
          <cell r="B150" t="str">
            <v>Client Work Program</v>
          </cell>
          <cell r="F150" t="str">
            <v>1600</v>
          </cell>
          <cell r="G150" t="str">
            <v>P</v>
          </cell>
          <cell r="I150" t="str">
            <v>O</v>
          </cell>
        </row>
        <row r="151">
          <cell r="B151" t="str">
            <v>Clinical Assessment Nurse</v>
          </cell>
          <cell r="F151" t="str">
            <v>1608</v>
          </cell>
          <cell r="G151" t="str">
            <v>M</v>
          </cell>
          <cell r="I151" t="str">
            <v>A</v>
          </cell>
        </row>
        <row r="152">
          <cell r="B152" t="str">
            <v>Clinical Coordinator (Exempt)</v>
          </cell>
          <cell r="F152" t="str">
            <v>1291</v>
          </cell>
          <cell r="G152" t="str">
            <v>M</v>
          </cell>
          <cell r="I152" t="str">
            <v>O</v>
          </cell>
        </row>
        <row r="153">
          <cell r="B153" t="str">
            <v>Clinical Coordinator I</v>
          </cell>
          <cell r="F153" t="str">
            <v>1333</v>
          </cell>
          <cell r="G153" t="str">
            <v>M</v>
          </cell>
          <cell r="I153" t="str">
            <v>O</v>
          </cell>
        </row>
        <row r="154">
          <cell r="B154" t="str">
            <v>Clinical Coordinator II</v>
          </cell>
          <cell r="F154" t="str">
            <v>1334</v>
          </cell>
          <cell r="G154" t="str">
            <v>M</v>
          </cell>
          <cell r="I154" t="str">
            <v>O</v>
          </cell>
        </row>
        <row r="155">
          <cell r="B155" t="str">
            <v>Clinical Coordinator, Asst.</v>
          </cell>
          <cell r="F155" t="str">
            <v>1525</v>
          </cell>
          <cell r="G155" t="str">
            <v>M</v>
          </cell>
          <cell r="I155" t="str">
            <v>O</v>
          </cell>
        </row>
        <row r="156">
          <cell r="B156" t="str">
            <v>Clinical Director I</v>
          </cell>
          <cell r="F156" t="str">
            <v>1062</v>
          </cell>
          <cell r="G156" t="str">
            <v>M</v>
          </cell>
          <cell r="I156" t="str">
            <v>O</v>
          </cell>
        </row>
        <row r="157">
          <cell r="B157" t="str">
            <v>Clinical Director II</v>
          </cell>
          <cell r="F157" t="str">
            <v>1063</v>
          </cell>
          <cell r="G157" t="str">
            <v>M</v>
          </cell>
          <cell r="I157" t="str">
            <v>O</v>
          </cell>
        </row>
        <row r="158">
          <cell r="B158" t="str">
            <v>Clinical Supervisor</v>
          </cell>
          <cell r="F158" t="str">
            <v>1435</v>
          </cell>
          <cell r="G158" t="str">
            <v>M</v>
          </cell>
          <cell r="I158" t="str">
            <v>O</v>
          </cell>
        </row>
        <row r="159">
          <cell r="B159" t="str">
            <v>Clinician</v>
          </cell>
          <cell r="F159" t="str">
            <v>1464</v>
          </cell>
          <cell r="G159" t="str">
            <v>M</v>
          </cell>
          <cell r="I159" t="str">
            <v>O</v>
          </cell>
        </row>
        <row r="160">
          <cell r="B160" t="str">
            <v>Clinician II</v>
          </cell>
          <cell r="F160" t="str">
            <v>1384</v>
          </cell>
          <cell r="G160" t="str">
            <v>M</v>
          </cell>
          <cell r="I160" t="str">
            <v>O</v>
          </cell>
        </row>
        <row r="161">
          <cell r="B161" t="str">
            <v>Collection Specialist</v>
          </cell>
          <cell r="F161" t="str">
            <v>1065</v>
          </cell>
          <cell r="G161" t="str">
            <v>P</v>
          </cell>
          <cell r="I161" t="str">
            <v>O</v>
          </cell>
        </row>
        <row r="162">
          <cell r="B162" t="str">
            <v>Collector</v>
          </cell>
          <cell r="G162" t="str">
            <v>A</v>
          </cell>
          <cell r="I162" t="str">
            <v>A</v>
          </cell>
        </row>
        <row r="163">
          <cell r="B163" t="str">
            <v>Commissary Clerk</v>
          </cell>
          <cell r="F163" t="str">
            <v>1324</v>
          </cell>
          <cell r="G163" t="str">
            <v>P</v>
          </cell>
          <cell r="I163" t="str">
            <v>O</v>
          </cell>
        </row>
        <row r="164">
          <cell r="B164" t="str">
            <v>Commissary Coordinator</v>
          </cell>
          <cell r="F164" t="str">
            <v>1518</v>
          </cell>
          <cell r="G164" t="str">
            <v>P</v>
          </cell>
          <cell r="I164" t="str">
            <v>O</v>
          </cell>
        </row>
        <row r="165">
          <cell r="B165" t="str">
            <v>Commissary Supervisor</v>
          </cell>
          <cell r="F165" t="str">
            <v>1066</v>
          </cell>
          <cell r="G165" t="str">
            <v>P</v>
          </cell>
          <cell r="I165" t="str">
            <v>O</v>
          </cell>
        </row>
        <row r="166">
          <cell r="B166" t="str">
            <v>Communication Coordinator</v>
          </cell>
          <cell r="G166" t="str">
            <v>A</v>
          </cell>
          <cell r="I166" t="str">
            <v>A</v>
          </cell>
        </row>
        <row r="167">
          <cell r="B167" t="str">
            <v>Communication Director</v>
          </cell>
          <cell r="G167" t="str">
            <v>A</v>
          </cell>
          <cell r="I167" t="str">
            <v>A</v>
          </cell>
        </row>
        <row r="168">
          <cell r="B168" t="str">
            <v>Communication Specialist</v>
          </cell>
          <cell r="F168">
            <v>0</v>
          </cell>
          <cell r="G168" t="str">
            <v>A</v>
          </cell>
          <cell r="I168" t="str">
            <v>A</v>
          </cell>
        </row>
        <row r="169">
          <cell r="B169" t="str">
            <v>Communications Mgr, Corporate</v>
          </cell>
          <cell r="G169" t="str">
            <v>A</v>
          </cell>
          <cell r="I169" t="str">
            <v>A</v>
          </cell>
        </row>
        <row r="170">
          <cell r="B170" t="str">
            <v>Communications Sr. Mgr., Corp.</v>
          </cell>
          <cell r="G170" t="str">
            <v>A</v>
          </cell>
          <cell r="I170" t="str">
            <v>A</v>
          </cell>
        </row>
        <row r="171">
          <cell r="B171" t="str">
            <v>Community Program Director</v>
          </cell>
          <cell r="F171" t="str">
            <v>1069</v>
          </cell>
          <cell r="G171" t="str">
            <v>P</v>
          </cell>
          <cell r="I171" t="str">
            <v>A</v>
          </cell>
        </row>
        <row r="172">
          <cell r="B172" t="str">
            <v>Community Services Supervisor</v>
          </cell>
          <cell r="F172" t="str">
            <v>1070</v>
          </cell>
          <cell r="G172" t="str">
            <v>P</v>
          </cell>
          <cell r="I172" t="str">
            <v>O</v>
          </cell>
        </row>
        <row r="173">
          <cell r="B173" t="str">
            <v>Compensation Analyst</v>
          </cell>
          <cell r="G173" t="str">
            <v>A</v>
          </cell>
          <cell r="I173" t="str">
            <v>A</v>
          </cell>
        </row>
        <row r="174">
          <cell r="B174" t="str">
            <v>Compensation Manager</v>
          </cell>
          <cell r="G174" t="str">
            <v>A</v>
          </cell>
          <cell r="I174" t="str">
            <v>A</v>
          </cell>
        </row>
        <row r="175">
          <cell r="B175" t="str">
            <v>Compliance Specialist</v>
          </cell>
          <cell r="F175" t="str">
            <v>1417</v>
          </cell>
          <cell r="G175" t="str">
            <v>P</v>
          </cell>
          <cell r="I175" t="str">
            <v>A</v>
          </cell>
        </row>
        <row r="176">
          <cell r="B176" t="str">
            <v>Computation Clerk</v>
          </cell>
          <cell r="F176" t="str">
            <v>1607</v>
          </cell>
          <cell r="G176" t="str">
            <v>A</v>
          </cell>
          <cell r="I176" t="str">
            <v>A</v>
          </cell>
        </row>
        <row r="177">
          <cell r="B177" t="str">
            <v>Computation Clerk Supervisor</v>
          </cell>
          <cell r="G177" t="str">
            <v>A</v>
          </cell>
          <cell r="I177" t="str">
            <v>A</v>
          </cell>
        </row>
        <row r="178">
          <cell r="B178" t="str">
            <v>Computer Technician</v>
          </cell>
          <cell r="F178" t="str">
            <v>1071</v>
          </cell>
          <cell r="G178" t="str">
            <v>MA</v>
          </cell>
          <cell r="I178" t="str">
            <v>A</v>
          </cell>
        </row>
        <row r="179">
          <cell r="B179" t="str">
            <v>Construction Manager</v>
          </cell>
          <cell r="G179" t="str">
            <v>A</v>
          </cell>
          <cell r="I179" t="str">
            <v>A</v>
          </cell>
        </row>
        <row r="180">
          <cell r="B180" t="str">
            <v>Construction Project Manager</v>
          </cell>
          <cell r="G180" t="str">
            <v>A</v>
          </cell>
          <cell r="I180" t="str">
            <v>A</v>
          </cell>
        </row>
        <row r="181">
          <cell r="B181" t="str">
            <v>Continued Care Coordinator</v>
          </cell>
          <cell r="F181" t="str">
            <v>1073</v>
          </cell>
          <cell r="G181" t="str">
            <v>P</v>
          </cell>
          <cell r="I181" t="str">
            <v>O</v>
          </cell>
        </row>
        <row r="182">
          <cell r="B182" t="str">
            <v>Continued Care Supervisor</v>
          </cell>
          <cell r="F182" t="str">
            <v>1357</v>
          </cell>
          <cell r="G182" t="str">
            <v>P</v>
          </cell>
          <cell r="I182" t="str">
            <v>O</v>
          </cell>
        </row>
        <row r="183">
          <cell r="B183" t="str">
            <v>Contract/Pricing Specialist</v>
          </cell>
          <cell r="G183" t="str">
            <v>A</v>
          </cell>
          <cell r="I183" t="str">
            <v>A</v>
          </cell>
        </row>
        <row r="184">
          <cell r="B184" t="str">
            <v>Controller</v>
          </cell>
          <cell r="G184" t="str">
            <v>A</v>
          </cell>
          <cell r="I184" t="str">
            <v>A</v>
          </cell>
        </row>
        <row r="185">
          <cell r="B185" t="str">
            <v>Controller, Assistant</v>
          </cell>
          <cell r="G185" t="str">
            <v>A</v>
          </cell>
          <cell r="I185" t="str">
            <v>A</v>
          </cell>
        </row>
        <row r="186">
          <cell r="B186" t="str">
            <v>Controller, Divisional</v>
          </cell>
          <cell r="G186" t="str">
            <v>A</v>
          </cell>
          <cell r="I186" t="str">
            <v>A</v>
          </cell>
        </row>
        <row r="187">
          <cell r="B187" t="str">
            <v>Cook I</v>
          </cell>
          <cell r="F187" t="str">
            <v>1075</v>
          </cell>
          <cell r="G187" t="str">
            <v>F</v>
          </cell>
          <cell r="I187" t="str">
            <v>O</v>
          </cell>
        </row>
        <row r="188">
          <cell r="B188" t="str">
            <v>Cook II</v>
          </cell>
          <cell r="F188" t="str">
            <v>1076</v>
          </cell>
          <cell r="G188" t="str">
            <v>F</v>
          </cell>
          <cell r="I188" t="str">
            <v>O</v>
          </cell>
        </row>
        <row r="189">
          <cell r="B189" t="str">
            <v>Cook III</v>
          </cell>
          <cell r="F189" t="str">
            <v>1336</v>
          </cell>
          <cell r="G189" t="str">
            <v>F</v>
          </cell>
          <cell r="I189" t="str">
            <v>O</v>
          </cell>
        </row>
        <row r="190">
          <cell r="B190" t="str">
            <v>Corporal</v>
          </cell>
          <cell r="F190" t="str">
            <v>1077</v>
          </cell>
          <cell r="G190" t="str">
            <v xml:space="preserve">S </v>
          </cell>
          <cell r="I190" t="str">
            <v>O</v>
          </cell>
        </row>
        <row r="191">
          <cell r="B191" t="str">
            <v>Corporate Controller</v>
          </cell>
          <cell r="G191" t="str">
            <v>A</v>
          </cell>
          <cell r="I191" t="str">
            <v>A</v>
          </cell>
        </row>
        <row r="192">
          <cell r="B192" t="str">
            <v>Corporate Controller,Assistant</v>
          </cell>
          <cell r="G192" t="str">
            <v>A</v>
          </cell>
          <cell r="I192" t="str">
            <v>A</v>
          </cell>
        </row>
        <row r="193">
          <cell r="B193" t="str">
            <v>Corporate Development</v>
          </cell>
          <cell r="G193" t="str">
            <v>A</v>
          </cell>
          <cell r="I193" t="str">
            <v>A</v>
          </cell>
        </row>
        <row r="194">
          <cell r="B194" t="str">
            <v>Corporate Financial Accountant</v>
          </cell>
          <cell r="G194" t="str">
            <v>A</v>
          </cell>
          <cell r="I194" t="str">
            <v>A</v>
          </cell>
        </row>
        <row r="195">
          <cell r="B195" t="str">
            <v>Corporate Safety Manager</v>
          </cell>
          <cell r="G195" t="str">
            <v>A</v>
          </cell>
          <cell r="I195" t="str">
            <v>A</v>
          </cell>
        </row>
        <row r="196">
          <cell r="B196" t="str">
            <v>Correctional Officer/Corporal</v>
          </cell>
          <cell r="F196" t="str">
            <v>1079</v>
          </cell>
          <cell r="G196" t="str">
            <v>S</v>
          </cell>
          <cell r="I196" t="str">
            <v>O</v>
          </cell>
        </row>
        <row r="197">
          <cell r="B197" t="str">
            <v>Counselor Assistant</v>
          </cell>
          <cell r="F197" t="str">
            <v>1083</v>
          </cell>
          <cell r="G197" t="str">
            <v>P</v>
          </cell>
          <cell r="I197" t="str">
            <v>O</v>
          </cell>
        </row>
        <row r="198">
          <cell r="B198" t="str">
            <v>Counselor I</v>
          </cell>
          <cell r="F198" t="str">
            <v>1313</v>
          </cell>
          <cell r="G198" t="str">
            <v>P</v>
          </cell>
          <cell r="I198" t="str">
            <v>O</v>
          </cell>
        </row>
        <row r="199">
          <cell r="B199" t="str">
            <v>Counselor I (Non-Exempt)</v>
          </cell>
          <cell r="F199" t="str">
            <v>1081</v>
          </cell>
          <cell r="G199" t="str">
            <v>P</v>
          </cell>
          <cell r="I199" t="str">
            <v>O</v>
          </cell>
        </row>
        <row r="200">
          <cell r="B200" t="str">
            <v>Counselor II</v>
          </cell>
          <cell r="F200" t="str">
            <v>1314</v>
          </cell>
          <cell r="G200" t="str">
            <v>P</v>
          </cell>
          <cell r="I200" t="str">
            <v>O</v>
          </cell>
        </row>
        <row r="201">
          <cell r="B201" t="str">
            <v>Counselor II (Non-Exempt)</v>
          </cell>
          <cell r="F201" t="str">
            <v>1082</v>
          </cell>
          <cell r="G201" t="str">
            <v>P</v>
          </cell>
          <cell r="I201" t="str">
            <v>O</v>
          </cell>
        </row>
        <row r="202">
          <cell r="B202" t="str">
            <v>Counselor III</v>
          </cell>
          <cell r="F202" t="str">
            <v>1084</v>
          </cell>
          <cell r="G202" t="str">
            <v>P</v>
          </cell>
          <cell r="I202" t="str">
            <v>O</v>
          </cell>
        </row>
        <row r="203">
          <cell r="B203" t="str">
            <v>Counselor III (Non-Exempt)</v>
          </cell>
          <cell r="F203" t="str">
            <v>1346</v>
          </cell>
          <cell r="G203" t="str">
            <v>P</v>
          </cell>
          <cell r="I203" t="str">
            <v>O</v>
          </cell>
        </row>
        <row r="204">
          <cell r="B204" t="str">
            <v>Counselor IV</v>
          </cell>
          <cell r="F204" t="str">
            <v>1085</v>
          </cell>
          <cell r="G204" t="str">
            <v>P</v>
          </cell>
          <cell r="I204" t="str">
            <v>O</v>
          </cell>
        </row>
        <row r="205">
          <cell r="B205" t="str">
            <v>Counselor IV (Non-Exempt)</v>
          </cell>
          <cell r="F205" t="str">
            <v>1347</v>
          </cell>
          <cell r="G205" t="str">
            <v>P</v>
          </cell>
          <cell r="I205" t="str">
            <v>O</v>
          </cell>
        </row>
        <row r="206">
          <cell r="B206" t="str">
            <v>Court Liaison I</v>
          </cell>
          <cell r="F206" t="str">
            <v>1086</v>
          </cell>
          <cell r="G206" t="str">
            <v>A</v>
          </cell>
          <cell r="I206" t="str">
            <v>A</v>
          </cell>
        </row>
        <row r="207">
          <cell r="B207" t="str">
            <v>Court Liaison II</v>
          </cell>
          <cell r="F207" t="str">
            <v>1087</v>
          </cell>
          <cell r="G207" t="str">
            <v>A</v>
          </cell>
          <cell r="I207" t="str">
            <v>A</v>
          </cell>
        </row>
        <row r="208">
          <cell r="B208" t="str">
            <v>Court Reporting Coordinator</v>
          </cell>
          <cell r="F208" t="str">
            <v>1088</v>
          </cell>
          <cell r="G208" t="str">
            <v>P</v>
          </cell>
          <cell r="I208" t="str">
            <v>O</v>
          </cell>
        </row>
        <row r="209">
          <cell r="B209" t="str">
            <v>Court Services Director</v>
          </cell>
          <cell r="F209" t="str">
            <v>1454</v>
          </cell>
          <cell r="G209" t="str">
            <v>P</v>
          </cell>
          <cell r="I209" t="str">
            <v>O</v>
          </cell>
        </row>
        <row r="210">
          <cell r="B210" t="str">
            <v>Court Services Supv Liaison</v>
          </cell>
          <cell r="F210" t="str">
            <v>1089</v>
          </cell>
          <cell r="G210" t="str">
            <v>P</v>
          </cell>
          <cell r="I210" t="str">
            <v>A</v>
          </cell>
        </row>
        <row r="211">
          <cell r="B211" t="str">
            <v>Crew Instructor</v>
          </cell>
          <cell r="F211" t="str">
            <v>1090</v>
          </cell>
          <cell r="G211" t="str">
            <v>E</v>
          </cell>
          <cell r="I211" t="str">
            <v>O</v>
          </cell>
        </row>
        <row r="212">
          <cell r="B212" t="str">
            <v>Culturally Relevant Supervisor</v>
          </cell>
          <cell r="F212" t="str">
            <v>1470</v>
          </cell>
          <cell r="G212" t="str">
            <v>P</v>
          </cell>
          <cell r="I212" t="str">
            <v>O</v>
          </cell>
        </row>
        <row r="213">
          <cell r="B213" t="str">
            <v>Custodian/Janitor</v>
          </cell>
          <cell r="F213" t="str">
            <v>1092</v>
          </cell>
          <cell r="G213" t="str">
            <v>MA</v>
          </cell>
          <cell r="I213" t="str">
            <v>O</v>
          </cell>
        </row>
        <row r="214">
          <cell r="B214" t="str">
            <v>CWS Coordinator</v>
          </cell>
          <cell r="F214" t="str">
            <v>1093</v>
          </cell>
          <cell r="G214" t="str">
            <v>P</v>
          </cell>
          <cell r="I214" t="str">
            <v>O</v>
          </cell>
        </row>
        <row r="215">
          <cell r="B215" t="str">
            <v>CWS Coordinator (exempt)</v>
          </cell>
          <cell r="F215" t="str">
            <v>1471</v>
          </cell>
          <cell r="G215" t="str">
            <v>P</v>
          </cell>
          <cell r="I215" t="str">
            <v>O</v>
          </cell>
        </row>
        <row r="216">
          <cell r="B216" t="str">
            <v>CWS Supervisor</v>
          </cell>
          <cell r="F216" t="str">
            <v>1094</v>
          </cell>
          <cell r="G216" t="str">
            <v>P</v>
          </cell>
          <cell r="I216" t="str">
            <v>O</v>
          </cell>
        </row>
        <row r="217">
          <cell r="B217" t="str">
            <v>D&amp;A Services Coordinator</v>
          </cell>
          <cell r="F217" t="str">
            <v>1497</v>
          </cell>
          <cell r="G217" t="str">
            <v>P</v>
          </cell>
          <cell r="I217" t="str">
            <v>O</v>
          </cell>
        </row>
        <row r="218">
          <cell r="B218" t="str">
            <v>D&amp;A Services Coordinator-Exmpt</v>
          </cell>
          <cell r="F218" t="str">
            <v>1095</v>
          </cell>
          <cell r="G218" t="str">
            <v>P</v>
          </cell>
          <cell r="I218" t="str">
            <v>O</v>
          </cell>
        </row>
        <row r="219">
          <cell r="B219" t="str">
            <v>Data Collector</v>
          </cell>
          <cell r="F219" t="str">
            <v>1424</v>
          </cell>
          <cell r="G219" t="str">
            <v>A</v>
          </cell>
          <cell r="I219" t="str">
            <v>A</v>
          </cell>
        </row>
        <row r="220">
          <cell r="B220" t="str">
            <v>Data Technician</v>
          </cell>
          <cell r="F220" t="str">
            <v>1345</v>
          </cell>
          <cell r="G220" t="str">
            <v>A</v>
          </cell>
          <cell r="I220" t="str">
            <v>A</v>
          </cell>
        </row>
        <row r="221">
          <cell r="B221" t="str">
            <v>Day Treatment Coordinator</v>
          </cell>
          <cell r="F221" t="str">
            <v>1096</v>
          </cell>
          <cell r="G221" t="str">
            <v>P</v>
          </cell>
          <cell r="I221" t="str">
            <v>O</v>
          </cell>
        </row>
        <row r="222">
          <cell r="B222" t="str">
            <v>Dental Assistant (exempt)</v>
          </cell>
          <cell r="F222" t="str">
            <v>1447</v>
          </cell>
          <cell r="G222" t="str">
            <v>M</v>
          </cell>
          <cell r="I222" t="str">
            <v>M</v>
          </cell>
        </row>
        <row r="223">
          <cell r="B223" t="str">
            <v>Dental Assistant (non-exempt)</v>
          </cell>
          <cell r="F223" t="str">
            <v>1484</v>
          </cell>
          <cell r="G223" t="str">
            <v>M</v>
          </cell>
          <cell r="I223" t="str">
            <v>M</v>
          </cell>
        </row>
        <row r="224">
          <cell r="B224" t="str">
            <v>Dental Hygienist</v>
          </cell>
          <cell r="F224" t="str">
            <v>1521</v>
          </cell>
          <cell r="G224" t="str">
            <v>M</v>
          </cell>
          <cell r="I224" t="str">
            <v>M</v>
          </cell>
        </row>
        <row r="225">
          <cell r="B225" t="str">
            <v>Dentist</v>
          </cell>
          <cell r="F225" t="str">
            <v>1446</v>
          </cell>
          <cell r="G225" t="str">
            <v>M</v>
          </cell>
          <cell r="I225" t="str">
            <v>M</v>
          </cell>
        </row>
        <row r="226">
          <cell r="B226" t="str">
            <v>DHO/Emerg. Prep Manager</v>
          </cell>
          <cell r="F226" t="str">
            <v>1397</v>
          </cell>
          <cell r="G226" t="str">
            <v>P</v>
          </cell>
          <cell r="I226" t="str">
            <v>O</v>
          </cell>
        </row>
        <row r="227">
          <cell r="B227" t="str">
            <v>Diagnostic Technician</v>
          </cell>
          <cell r="F227" t="str">
            <v>1097</v>
          </cell>
          <cell r="G227" t="str">
            <v>M</v>
          </cell>
          <cell r="I227" t="str">
            <v>O</v>
          </cell>
        </row>
        <row r="228">
          <cell r="B228" t="str">
            <v>Dir, Fac Design &amp; Construction</v>
          </cell>
          <cell r="G228" t="str">
            <v>A</v>
          </cell>
          <cell r="I228" t="str">
            <v>A</v>
          </cell>
        </row>
        <row r="229">
          <cell r="B229" t="str">
            <v>Direct Service Technician</v>
          </cell>
          <cell r="F229" t="str">
            <v>1098</v>
          </cell>
          <cell r="G229" t="str">
            <v>MA</v>
          </cell>
          <cell r="I229" t="str">
            <v>O</v>
          </cell>
        </row>
        <row r="230">
          <cell r="B230" t="str">
            <v>Director of Accounting</v>
          </cell>
          <cell r="G230" t="str">
            <v>A</v>
          </cell>
          <cell r="I230" t="str">
            <v>A</v>
          </cell>
        </row>
        <row r="231">
          <cell r="B231" t="str">
            <v>Director of Administrative Ops</v>
          </cell>
          <cell r="G231" t="str">
            <v>A</v>
          </cell>
          <cell r="I231" t="str">
            <v>A</v>
          </cell>
        </row>
        <row r="232">
          <cell r="B232" t="str">
            <v>Director of Business Relations</v>
          </cell>
          <cell r="G232" t="str">
            <v>A</v>
          </cell>
          <cell r="I232" t="str">
            <v>A</v>
          </cell>
        </row>
        <row r="233">
          <cell r="B233" t="str">
            <v>Director of Client Relations</v>
          </cell>
          <cell r="G233" t="str">
            <v>A</v>
          </cell>
          <cell r="I233" t="str">
            <v>A</v>
          </cell>
        </row>
        <row r="234">
          <cell r="B234" t="str">
            <v>Director of Development</v>
          </cell>
          <cell r="G234" t="str">
            <v>A</v>
          </cell>
          <cell r="I234" t="str">
            <v>A</v>
          </cell>
        </row>
        <row r="235">
          <cell r="B235" t="str">
            <v>Director of Finance</v>
          </cell>
          <cell r="G235" t="str">
            <v>A</v>
          </cell>
          <cell r="I235" t="str">
            <v>A</v>
          </cell>
        </row>
        <row r="236">
          <cell r="B236" t="str">
            <v>Director of Investor Relations</v>
          </cell>
          <cell r="G236" t="str">
            <v>A</v>
          </cell>
          <cell r="I236" t="str">
            <v>A</v>
          </cell>
        </row>
        <row r="237">
          <cell r="B237" t="str">
            <v>Director of Placement</v>
          </cell>
          <cell r="G237" t="str">
            <v>A</v>
          </cell>
          <cell r="I237" t="str">
            <v>A</v>
          </cell>
        </row>
        <row r="238">
          <cell r="B238" t="str">
            <v>Director of Proposals</v>
          </cell>
          <cell r="G238" t="str">
            <v>A</v>
          </cell>
          <cell r="I238" t="str">
            <v>A</v>
          </cell>
        </row>
        <row r="239">
          <cell r="B239" t="str">
            <v>Director of Public Affairs</v>
          </cell>
          <cell r="G239" t="str">
            <v>A</v>
          </cell>
          <cell r="I239" t="str">
            <v>A</v>
          </cell>
        </row>
        <row r="240">
          <cell r="B240" t="str">
            <v>Director of Special Projects</v>
          </cell>
          <cell r="G240" t="str">
            <v>A</v>
          </cell>
          <cell r="I240" t="str">
            <v>A</v>
          </cell>
        </row>
        <row r="241">
          <cell r="B241" t="str">
            <v>Director Planning and Analysis</v>
          </cell>
          <cell r="G241" t="str">
            <v>A</v>
          </cell>
          <cell r="I241" t="str">
            <v>A</v>
          </cell>
        </row>
        <row r="242">
          <cell r="B242" t="str">
            <v>Director, Corporate Reporting</v>
          </cell>
          <cell r="G242" t="str">
            <v>A</v>
          </cell>
          <cell r="I242" t="str">
            <v>A</v>
          </cell>
        </row>
        <row r="243">
          <cell r="B243" t="str">
            <v>Director, HRIS &amp; Payroll</v>
          </cell>
          <cell r="G243" t="str">
            <v>A</v>
          </cell>
          <cell r="I243" t="str">
            <v>A</v>
          </cell>
        </row>
        <row r="244">
          <cell r="B244" t="str">
            <v>Director, Program Operations</v>
          </cell>
          <cell r="G244" t="str">
            <v>A</v>
          </cell>
          <cell r="I244" t="str">
            <v>A</v>
          </cell>
        </row>
        <row r="245">
          <cell r="B245" t="str">
            <v>Director, Reg. Human Resources</v>
          </cell>
          <cell r="F245">
            <v>0</v>
          </cell>
          <cell r="G245" t="str">
            <v>A</v>
          </cell>
          <cell r="I245" t="str">
            <v>A</v>
          </cell>
        </row>
        <row r="246">
          <cell r="B246" t="str">
            <v>Director, Strategic Analysis</v>
          </cell>
          <cell r="G246" t="str">
            <v>A</v>
          </cell>
          <cell r="I246" t="str">
            <v>A</v>
          </cell>
        </row>
        <row r="247">
          <cell r="B247" t="str">
            <v>Director,Assistant</v>
          </cell>
          <cell r="G247" t="str">
            <v>A</v>
          </cell>
          <cell r="I247" t="str">
            <v>A</v>
          </cell>
        </row>
        <row r="248">
          <cell r="B248" t="str">
            <v>Driver</v>
          </cell>
          <cell r="F248" t="str">
            <v>1365</v>
          </cell>
          <cell r="G248" t="str">
            <v>A</v>
          </cell>
          <cell r="I248" t="str">
            <v>O</v>
          </cell>
        </row>
        <row r="249">
          <cell r="B249" t="str">
            <v>Driver-Clients</v>
          </cell>
          <cell r="F249" t="str">
            <v>1102</v>
          </cell>
          <cell r="G249" t="str">
            <v>A</v>
          </cell>
          <cell r="I249" t="str">
            <v>O</v>
          </cell>
        </row>
        <row r="250">
          <cell r="B250" t="str">
            <v>Educ/Special Proj Director</v>
          </cell>
          <cell r="F250" t="str">
            <v>1109</v>
          </cell>
          <cell r="G250" t="str">
            <v>E</v>
          </cell>
          <cell r="I250" t="str">
            <v>O</v>
          </cell>
        </row>
        <row r="251">
          <cell r="B251" t="str">
            <v>Education / Recreation Admin.</v>
          </cell>
          <cell r="F251" t="str">
            <v>1448</v>
          </cell>
          <cell r="G251" t="str">
            <v>E</v>
          </cell>
          <cell r="I251" t="str">
            <v>O</v>
          </cell>
        </row>
        <row r="252">
          <cell r="B252" t="str">
            <v>Education Assistant</v>
          </cell>
          <cell r="F252" t="str">
            <v>1104</v>
          </cell>
          <cell r="G252" t="str">
            <v>E</v>
          </cell>
          <cell r="I252" t="str">
            <v>O</v>
          </cell>
        </row>
        <row r="253">
          <cell r="B253" t="str">
            <v>Education Director I</v>
          </cell>
          <cell r="F253" t="str">
            <v>1103</v>
          </cell>
          <cell r="G253" t="str">
            <v>E</v>
          </cell>
          <cell r="I253" t="str">
            <v>O</v>
          </cell>
        </row>
        <row r="254">
          <cell r="B254" t="str">
            <v>Education Director II</v>
          </cell>
          <cell r="F254" t="str">
            <v>1105</v>
          </cell>
          <cell r="G254" t="str">
            <v>E</v>
          </cell>
          <cell r="I254" t="str">
            <v>O</v>
          </cell>
        </row>
        <row r="255">
          <cell r="B255" t="str">
            <v>Education Director III</v>
          </cell>
          <cell r="F255" t="str">
            <v>1106</v>
          </cell>
          <cell r="G255" t="str">
            <v>E</v>
          </cell>
          <cell r="I255" t="str">
            <v>O</v>
          </cell>
        </row>
        <row r="256">
          <cell r="B256" t="str">
            <v>Education Liaison I</v>
          </cell>
          <cell r="F256" t="str">
            <v>1107</v>
          </cell>
          <cell r="G256" t="str">
            <v>E</v>
          </cell>
          <cell r="I256" t="str">
            <v>O</v>
          </cell>
        </row>
        <row r="257">
          <cell r="B257" t="str">
            <v>Education Liaison II</v>
          </cell>
          <cell r="F257" t="str">
            <v>1418</v>
          </cell>
          <cell r="G257" t="str">
            <v>E</v>
          </cell>
          <cell r="I257" t="str">
            <v>A</v>
          </cell>
        </row>
        <row r="258">
          <cell r="B258" t="str">
            <v>Education Supervisor</v>
          </cell>
          <cell r="F258" t="str">
            <v>1108</v>
          </cell>
          <cell r="G258" t="str">
            <v>E</v>
          </cell>
          <cell r="I258" t="str">
            <v>O</v>
          </cell>
        </row>
        <row r="259">
          <cell r="B259" t="str">
            <v>EHSO</v>
          </cell>
          <cell r="F259" t="str">
            <v>1110</v>
          </cell>
          <cell r="G259" t="str">
            <v>P</v>
          </cell>
          <cell r="I259" t="str">
            <v>O</v>
          </cell>
        </row>
        <row r="260">
          <cell r="B260" t="str">
            <v>Emergency Medical Tech (EMT)</v>
          </cell>
          <cell r="F260" t="str">
            <v>1403</v>
          </cell>
          <cell r="G260" t="str">
            <v>M</v>
          </cell>
          <cell r="I260" t="str">
            <v>M</v>
          </cell>
        </row>
        <row r="261">
          <cell r="B261" t="str">
            <v>Employment Counselor</v>
          </cell>
          <cell r="F261" t="str">
            <v>1111</v>
          </cell>
          <cell r="G261" t="str">
            <v>P</v>
          </cell>
          <cell r="I261" t="str">
            <v>O</v>
          </cell>
        </row>
        <row r="262">
          <cell r="B262" t="str">
            <v>Employment Recruiter</v>
          </cell>
          <cell r="G262" t="str">
            <v>A</v>
          </cell>
          <cell r="I262" t="str">
            <v>A</v>
          </cell>
        </row>
        <row r="263">
          <cell r="B263" t="str">
            <v>Employment Services Manager</v>
          </cell>
          <cell r="F263" t="str">
            <v>1113</v>
          </cell>
          <cell r="G263" t="str">
            <v>P</v>
          </cell>
          <cell r="I263" t="str">
            <v>O</v>
          </cell>
        </row>
        <row r="264">
          <cell r="B264" t="str">
            <v>Evaluation Manager</v>
          </cell>
          <cell r="F264" t="str">
            <v>1379</v>
          </cell>
          <cell r="G264" t="str">
            <v>A</v>
          </cell>
          <cell r="I264" t="str">
            <v>A</v>
          </cell>
        </row>
        <row r="265">
          <cell r="B265" t="str">
            <v>Evaluation Specialist</v>
          </cell>
          <cell r="F265" t="str">
            <v>1114</v>
          </cell>
          <cell r="G265" t="str">
            <v>A</v>
          </cell>
          <cell r="I265" t="str">
            <v>A</v>
          </cell>
        </row>
        <row r="266">
          <cell r="B266" t="str">
            <v>Evaluation Supervisor</v>
          </cell>
          <cell r="F266" t="str">
            <v>1115</v>
          </cell>
          <cell r="G266" t="str">
            <v>A</v>
          </cell>
          <cell r="I266" t="str">
            <v>A</v>
          </cell>
        </row>
        <row r="267">
          <cell r="B267" t="str">
            <v>Executive Administrator</v>
          </cell>
          <cell r="G267" t="str">
            <v>A</v>
          </cell>
          <cell r="I267" t="str">
            <v>A</v>
          </cell>
        </row>
        <row r="268">
          <cell r="B268" t="str">
            <v>Executive Assistant I</v>
          </cell>
          <cell r="F268">
            <v>0</v>
          </cell>
          <cell r="G268" t="str">
            <v>A</v>
          </cell>
          <cell r="I268" t="str">
            <v>A</v>
          </cell>
        </row>
        <row r="269">
          <cell r="B269" t="str">
            <v>Executive Assistant II</v>
          </cell>
          <cell r="F269">
            <v>0</v>
          </cell>
          <cell r="G269" t="str">
            <v>A</v>
          </cell>
          <cell r="I269" t="str">
            <v>A</v>
          </cell>
        </row>
        <row r="270">
          <cell r="B270" t="str">
            <v>Executive Assistant III</v>
          </cell>
          <cell r="F270">
            <v>0</v>
          </cell>
          <cell r="G270" t="str">
            <v>A</v>
          </cell>
          <cell r="I270" t="str">
            <v>A</v>
          </cell>
        </row>
        <row r="271">
          <cell r="B271" t="str">
            <v>Executive Chairman</v>
          </cell>
          <cell r="G271" t="str">
            <v>A</v>
          </cell>
          <cell r="I271" t="str">
            <v>A</v>
          </cell>
        </row>
        <row r="272">
          <cell r="B272" t="str">
            <v>Executive Vice President</v>
          </cell>
          <cell r="G272" t="str">
            <v>A</v>
          </cell>
          <cell r="I272" t="str">
            <v>A</v>
          </cell>
        </row>
        <row r="273">
          <cell r="B273" t="str">
            <v>Executive VP &amp; CFO</v>
          </cell>
          <cell r="G273" t="str">
            <v>A</v>
          </cell>
          <cell r="I273" t="str">
            <v>A</v>
          </cell>
        </row>
        <row r="274">
          <cell r="B274" t="str">
            <v>Experiential Educ Supv</v>
          </cell>
          <cell r="F274" t="str">
            <v>1121</v>
          </cell>
          <cell r="G274" t="str">
            <v>E</v>
          </cell>
          <cell r="I274" t="str">
            <v>O</v>
          </cell>
        </row>
        <row r="275">
          <cell r="B275" t="str">
            <v>Facilitator</v>
          </cell>
          <cell r="G275" t="str">
            <v>A</v>
          </cell>
          <cell r="I275" t="str">
            <v>A</v>
          </cell>
        </row>
        <row r="276">
          <cell r="B276" t="str">
            <v>Facilitator Transition Svcs</v>
          </cell>
          <cell r="F276" t="str">
            <v>1501</v>
          </cell>
          <cell r="G276" t="str">
            <v>A</v>
          </cell>
          <cell r="I276" t="str">
            <v>A</v>
          </cell>
        </row>
        <row r="277">
          <cell r="B277" t="str">
            <v>Facilities Mgmt Director</v>
          </cell>
          <cell r="F277" t="str">
            <v>1122</v>
          </cell>
          <cell r="G277" t="str">
            <v>A</v>
          </cell>
          <cell r="I277" t="str">
            <v>A</v>
          </cell>
        </row>
        <row r="278">
          <cell r="B278" t="str">
            <v>Facility Director/Warden</v>
          </cell>
          <cell r="F278" t="str">
            <v>1123</v>
          </cell>
          <cell r="G278" t="str">
            <v>A</v>
          </cell>
          <cell r="I278" t="str">
            <v>A</v>
          </cell>
        </row>
        <row r="279">
          <cell r="B279" t="str">
            <v>Facility Director/Warden, Asst</v>
          </cell>
          <cell r="F279" t="str">
            <v>1026</v>
          </cell>
          <cell r="G279" t="str">
            <v>A</v>
          </cell>
          <cell r="I279" t="str">
            <v>A</v>
          </cell>
        </row>
        <row r="280">
          <cell r="B280" t="str">
            <v>Facility Maintenance Manager</v>
          </cell>
          <cell r="F280" t="str">
            <v>1124</v>
          </cell>
          <cell r="G280" t="str">
            <v>A</v>
          </cell>
          <cell r="I280" t="str">
            <v>O</v>
          </cell>
        </row>
        <row r="281">
          <cell r="B281" t="str">
            <v>Family Conference Supervisor</v>
          </cell>
          <cell r="G281" t="str">
            <v>P</v>
          </cell>
          <cell r="I281" t="str">
            <v>O</v>
          </cell>
        </row>
        <row r="282">
          <cell r="B282" t="str">
            <v>Family Educator</v>
          </cell>
          <cell r="F282" t="str">
            <v>1125</v>
          </cell>
          <cell r="G282" t="str">
            <v>E</v>
          </cell>
          <cell r="I282" t="str">
            <v>O</v>
          </cell>
        </row>
        <row r="283">
          <cell r="B283" t="str">
            <v>Family Therapist</v>
          </cell>
          <cell r="F283" t="str">
            <v>1399</v>
          </cell>
          <cell r="G283" t="str">
            <v>P</v>
          </cell>
          <cell r="I283" t="str">
            <v>O</v>
          </cell>
        </row>
        <row r="284">
          <cell r="B284" t="str">
            <v>Fiduciary Accountant</v>
          </cell>
          <cell r="G284" t="str">
            <v>A</v>
          </cell>
          <cell r="I284" t="str">
            <v>A</v>
          </cell>
        </row>
        <row r="285">
          <cell r="B285" t="str">
            <v>File Clerk</v>
          </cell>
          <cell r="F285" t="str">
            <v>1126</v>
          </cell>
          <cell r="G285" t="str">
            <v>A</v>
          </cell>
          <cell r="I285" t="str">
            <v>A</v>
          </cell>
        </row>
        <row r="286">
          <cell r="B286" t="str">
            <v>Financial Analyst I</v>
          </cell>
          <cell r="G286" t="str">
            <v>A</v>
          </cell>
          <cell r="I286" t="str">
            <v>A</v>
          </cell>
        </row>
        <row r="287">
          <cell r="B287" t="str">
            <v>Financial Analyst II</v>
          </cell>
          <cell r="G287" t="str">
            <v>A</v>
          </cell>
          <cell r="I287" t="str">
            <v>A</v>
          </cell>
        </row>
        <row r="288">
          <cell r="B288" t="str">
            <v>Financial Analyst III</v>
          </cell>
          <cell r="G288" t="str">
            <v>A</v>
          </cell>
          <cell r="I288" t="str">
            <v>A</v>
          </cell>
        </row>
        <row r="289">
          <cell r="B289" t="str">
            <v>Financial Operations, Director</v>
          </cell>
          <cell r="G289" t="str">
            <v>A</v>
          </cell>
          <cell r="I289" t="str">
            <v>A</v>
          </cell>
        </row>
        <row r="290">
          <cell r="B290" t="str">
            <v>Financial Processing Admin</v>
          </cell>
          <cell r="G290" t="str">
            <v>A</v>
          </cell>
          <cell r="I290" t="str">
            <v>A</v>
          </cell>
        </row>
        <row r="291">
          <cell r="B291" t="str">
            <v>Financial Specialist</v>
          </cell>
          <cell r="G291" t="str">
            <v>A</v>
          </cell>
          <cell r="I291" t="str">
            <v>A</v>
          </cell>
        </row>
        <row r="292">
          <cell r="B292" t="str">
            <v>Fire Prevention/Security Offic</v>
          </cell>
          <cell r="F292" t="str">
            <v>1396</v>
          </cell>
          <cell r="G292" t="str">
            <v>SA</v>
          </cell>
          <cell r="I292" t="str">
            <v>O</v>
          </cell>
        </row>
        <row r="293">
          <cell r="B293" t="str">
            <v>Fleet Coordinator</v>
          </cell>
          <cell r="F293" t="str">
            <v>1128</v>
          </cell>
          <cell r="G293" t="str">
            <v>A</v>
          </cell>
          <cell r="I293" t="str">
            <v>O</v>
          </cell>
        </row>
        <row r="294">
          <cell r="B294" t="str">
            <v>Food Service Coordinator I</v>
          </cell>
          <cell r="F294" t="str">
            <v>1528</v>
          </cell>
          <cell r="G294" t="str">
            <v>F</v>
          </cell>
          <cell r="I294" t="str">
            <v>O</v>
          </cell>
        </row>
        <row r="295">
          <cell r="B295" t="str">
            <v>Food Service Coordinator II</v>
          </cell>
          <cell r="F295" t="str">
            <v>1529</v>
          </cell>
          <cell r="G295" t="str">
            <v>F</v>
          </cell>
          <cell r="I295" t="str">
            <v>O</v>
          </cell>
        </row>
        <row r="296">
          <cell r="B296" t="str">
            <v>Food Service Director</v>
          </cell>
          <cell r="F296" t="str">
            <v>1129</v>
          </cell>
          <cell r="G296" t="str">
            <v>F</v>
          </cell>
          <cell r="I296" t="str">
            <v>O</v>
          </cell>
        </row>
        <row r="297">
          <cell r="B297" t="str">
            <v>Food Service Manager I</v>
          </cell>
          <cell r="F297" t="str">
            <v>1130</v>
          </cell>
          <cell r="G297" t="str">
            <v>F</v>
          </cell>
          <cell r="I297" t="str">
            <v>O</v>
          </cell>
        </row>
        <row r="298">
          <cell r="B298" t="str">
            <v>Food Service Manager II</v>
          </cell>
          <cell r="F298" t="str">
            <v>1131</v>
          </cell>
          <cell r="G298" t="str">
            <v>F</v>
          </cell>
          <cell r="I298" t="str">
            <v>O</v>
          </cell>
        </row>
        <row r="299">
          <cell r="B299" t="str">
            <v>Food Service Worker I</v>
          </cell>
          <cell r="F299" t="str">
            <v>1132</v>
          </cell>
          <cell r="G299" t="str">
            <v>F</v>
          </cell>
          <cell r="I299" t="str">
            <v>O</v>
          </cell>
        </row>
        <row r="300">
          <cell r="B300" t="str">
            <v>Food Service Worker II</v>
          </cell>
          <cell r="F300" t="str">
            <v>1133</v>
          </cell>
          <cell r="G300" t="str">
            <v>F</v>
          </cell>
          <cell r="I300" t="str">
            <v>O</v>
          </cell>
        </row>
        <row r="301">
          <cell r="B301" t="str">
            <v>Foreign Medical Graduate</v>
          </cell>
          <cell r="F301" t="str">
            <v>1134</v>
          </cell>
          <cell r="G301" t="str">
            <v>M</v>
          </cell>
          <cell r="I301" t="str">
            <v>M</v>
          </cell>
        </row>
        <row r="302">
          <cell r="B302" t="str">
            <v>Front Desk Officer</v>
          </cell>
          <cell r="F302" t="str">
            <v>1465</v>
          </cell>
          <cell r="G302" t="str">
            <v xml:space="preserve">S </v>
          </cell>
          <cell r="I302" t="str">
            <v>O</v>
          </cell>
        </row>
        <row r="303">
          <cell r="B303" t="str">
            <v>Front Gate Officer</v>
          </cell>
          <cell r="F303" t="str">
            <v>1467</v>
          </cell>
          <cell r="G303" t="str">
            <v>S</v>
          </cell>
          <cell r="I303" t="str">
            <v>O</v>
          </cell>
        </row>
        <row r="304">
          <cell r="B304" t="str">
            <v>General Counsel/Corp Secretary</v>
          </cell>
          <cell r="G304" t="str">
            <v>A</v>
          </cell>
          <cell r="I304" t="str">
            <v>A</v>
          </cell>
        </row>
        <row r="305">
          <cell r="B305" t="str">
            <v>General Ledger Accountant I</v>
          </cell>
          <cell r="G305" t="str">
            <v>A</v>
          </cell>
          <cell r="I305" t="str">
            <v>A</v>
          </cell>
        </row>
        <row r="306">
          <cell r="B306" t="str">
            <v>General Ledger Accountant II</v>
          </cell>
          <cell r="G306" t="str">
            <v>A</v>
          </cell>
          <cell r="I306" t="str">
            <v>A</v>
          </cell>
        </row>
        <row r="307">
          <cell r="B307" t="str">
            <v>General Ledger Accountant III</v>
          </cell>
          <cell r="F307">
            <v>0</v>
          </cell>
          <cell r="G307" t="str">
            <v>A</v>
          </cell>
          <cell r="I307" t="str">
            <v>A</v>
          </cell>
        </row>
        <row r="308">
          <cell r="B308" t="str">
            <v>Graphic Designer</v>
          </cell>
          <cell r="G308" t="str">
            <v>A</v>
          </cell>
          <cell r="I308" t="str">
            <v>A</v>
          </cell>
        </row>
        <row r="309">
          <cell r="B309" t="str">
            <v>Grievance Coordinator</v>
          </cell>
          <cell r="F309" t="str">
            <v>1429</v>
          </cell>
          <cell r="G309" t="str">
            <v>P</v>
          </cell>
          <cell r="I309" t="str">
            <v>A</v>
          </cell>
        </row>
        <row r="310">
          <cell r="B310" t="str">
            <v>Grievance Officer</v>
          </cell>
          <cell r="F310" t="str">
            <v>1310</v>
          </cell>
          <cell r="G310" t="str">
            <v>P</v>
          </cell>
          <cell r="I310" t="str">
            <v>O</v>
          </cell>
        </row>
        <row r="311">
          <cell r="B311" t="str">
            <v>Groundskeeper</v>
          </cell>
          <cell r="F311" t="str">
            <v>1138</v>
          </cell>
          <cell r="G311" t="str">
            <v>MA</v>
          </cell>
          <cell r="I311" t="str">
            <v>O</v>
          </cell>
        </row>
        <row r="312">
          <cell r="B312" t="str">
            <v>Group Facilitator</v>
          </cell>
          <cell r="F312" t="str">
            <v>1139</v>
          </cell>
          <cell r="G312" t="str">
            <v>P</v>
          </cell>
          <cell r="I312" t="str">
            <v>O</v>
          </cell>
        </row>
        <row r="313">
          <cell r="B313" t="str">
            <v>Guidance Counselor</v>
          </cell>
          <cell r="F313" t="str">
            <v>1140</v>
          </cell>
          <cell r="G313" t="str">
            <v>P</v>
          </cell>
          <cell r="I313" t="str">
            <v>O</v>
          </cell>
        </row>
        <row r="314">
          <cell r="B314" t="str">
            <v>Guidance Counselor Aide</v>
          </cell>
          <cell r="F314" t="str">
            <v>1141</v>
          </cell>
          <cell r="G314" t="str">
            <v>P</v>
          </cell>
          <cell r="I314" t="str">
            <v>O</v>
          </cell>
        </row>
        <row r="315">
          <cell r="B315" t="str">
            <v>Hardware Specialist, IS</v>
          </cell>
          <cell r="F315" t="str">
            <v>1433</v>
          </cell>
          <cell r="G315" t="str">
            <v>A</v>
          </cell>
          <cell r="I315" t="str">
            <v>A</v>
          </cell>
        </row>
        <row r="316">
          <cell r="B316" t="str">
            <v>Head Chef</v>
          </cell>
          <cell r="F316" t="str">
            <v>1292</v>
          </cell>
          <cell r="G316" t="str">
            <v>F</v>
          </cell>
          <cell r="I316" t="str">
            <v>O</v>
          </cell>
        </row>
        <row r="317">
          <cell r="B317" t="str">
            <v>Health Care Coordinator</v>
          </cell>
          <cell r="F317" t="str">
            <v>1142</v>
          </cell>
          <cell r="G317" t="str">
            <v>M</v>
          </cell>
          <cell r="I317" t="str">
            <v>M</v>
          </cell>
        </row>
        <row r="318">
          <cell r="B318" t="str">
            <v>Health Care Coordinator,Assist</v>
          </cell>
          <cell r="F318" t="str">
            <v>1027</v>
          </cell>
          <cell r="G318" t="str">
            <v>M</v>
          </cell>
          <cell r="I318" t="str">
            <v>M</v>
          </cell>
        </row>
        <row r="319">
          <cell r="B319" t="str">
            <v>Health Services Admin I</v>
          </cell>
          <cell r="F319" t="str">
            <v>1488</v>
          </cell>
          <cell r="G319" t="str">
            <v>M</v>
          </cell>
          <cell r="I319" t="str">
            <v>M</v>
          </cell>
        </row>
        <row r="320">
          <cell r="B320" t="str">
            <v>Health Services Admin II</v>
          </cell>
          <cell r="F320" t="str">
            <v>1489</v>
          </cell>
          <cell r="G320" t="str">
            <v>M</v>
          </cell>
          <cell r="I320" t="str">
            <v>M</v>
          </cell>
        </row>
        <row r="321">
          <cell r="B321" t="str">
            <v>Health Services Admin III</v>
          </cell>
          <cell r="F321" t="str">
            <v>1490</v>
          </cell>
          <cell r="G321" t="str">
            <v>M</v>
          </cell>
          <cell r="I321" t="str">
            <v>M</v>
          </cell>
        </row>
        <row r="322">
          <cell r="B322" t="str">
            <v>Health Services Manager</v>
          </cell>
          <cell r="F322" t="str">
            <v>1352</v>
          </cell>
          <cell r="G322" t="str">
            <v>M</v>
          </cell>
          <cell r="I322" t="str">
            <v>M</v>
          </cell>
        </row>
        <row r="323">
          <cell r="B323" t="str">
            <v>Help Desk Analyst</v>
          </cell>
          <cell r="G323" t="str">
            <v>A</v>
          </cell>
          <cell r="I323" t="str">
            <v>A</v>
          </cell>
        </row>
        <row r="324">
          <cell r="B324" t="str">
            <v>Help Desk Supervisor</v>
          </cell>
          <cell r="G324" t="str">
            <v>A</v>
          </cell>
          <cell r="I324" t="str">
            <v>A</v>
          </cell>
        </row>
        <row r="325">
          <cell r="B325" t="str">
            <v>Hobby Shop Coordinator</v>
          </cell>
          <cell r="F325" t="str">
            <v>1145</v>
          </cell>
          <cell r="G325" t="str">
            <v>P</v>
          </cell>
          <cell r="I325" t="str">
            <v>O</v>
          </cell>
        </row>
        <row r="326">
          <cell r="B326" t="str">
            <v>Hospital Administrator, Asst.</v>
          </cell>
          <cell r="F326" t="str">
            <v>1513</v>
          </cell>
          <cell r="G326" t="str">
            <v>M</v>
          </cell>
          <cell r="I326" t="str">
            <v>M</v>
          </cell>
        </row>
        <row r="327">
          <cell r="B327" t="str">
            <v>Housekeeper</v>
          </cell>
          <cell r="F327" t="str">
            <v>1369</v>
          </cell>
          <cell r="G327" t="str">
            <v>MA</v>
          </cell>
          <cell r="I327" t="str">
            <v>O</v>
          </cell>
        </row>
        <row r="328">
          <cell r="B328" t="str">
            <v>Housekeeping Supervisor</v>
          </cell>
          <cell r="F328" t="str">
            <v>1293</v>
          </cell>
          <cell r="G328" t="str">
            <v>MA</v>
          </cell>
          <cell r="I328" t="str">
            <v>O</v>
          </cell>
        </row>
        <row r="329">
          <cell r="B329" t="str">
            <v>HR Generalist - Projects</v>
          </cell>
          <cell r="G329" t="str">
            <v>A</v>
          </cell>
          <cell r="I329" t="str">
            <v>A</v>
          </cell>
        </row>
        <row r="330">
          <cell r="B330" t="str">
            <v>HRIS Analyst</v>
          </cell>
          <cell r="G330" t="str">
            <v>A</v>
          </cell>
          <cell r="I330" t="str">
            <v>A</v>
          </cell>
        </row>
        <row r="331">
          <cell r="B331" t="str">
            <v>HRIS Assistant</v>
          </cell>
          <cell r="F331" t="str">
            <v>1423</v>
          </cell>
          <cell r="G331" t="str">
            <v>A</v>
          </cell>
          <cell r="I331" t="str">
            <v>A</v>
          </cell>
        </row>
        <row r="332">
          <cell r="B332" t="str">
            <v>HRIS Manager</v>
          </cell>
          <cell r="F332" t="str">
            <v>1325</v>
          </cell>
          <cell r="G332" t="str">
            <v>A</v>
          </cell>
          <cell r="I332" t="str">
            <v>A</v>
          </cell>
        </row>
        <row r="333">
          <cell r="B333" t="str">
            <v>Human Resources Assistant</v>
          </cell>
          <cell r="F333" t="str">
            <v>1146</v>
          </cell>
          <cell r="G333" t="str">
            <v>A</v>
          </cell>
          <cell r="I333" t="str">
            <v>A</v>
          </cell>
        </row>
        <row r="334">
          <cell r="B334" t="str">
            <v>Human Resources Clerk</v>
          </cell>
          <cell r="F334" t="str">
            <v>1301</v>
          </cell>
          <cell r="G334" t="str">
            <v>A</v>
          </cell>
          <cell r="I334" t="str">
            <v>A</v>
          </cell>
        </row>
        <row r="335">
          <cell r="B335" t="str">
            <v>Human Resources Coordinator</v>
          </cell>
          <cell r="F335" t="str">
            <v>1147</v>
          </cell>
          <cell r="G335" t="str">
            <v>A</v>
          </cell>
          <cell r="I335" t="str">
            <v>A</v>
          </cell>
        </row>
        <row r="336">
          <cell r="B336" t="str">
            <v>Human Resources Director</v>
          </cell>
          <cell r="F336" t="str">
            <v>1148</v>
          </cell>
          <cell r="G336" t="str">
            <v>A</v>
          </cell>
          <cell r="I336" t="str">
            <v>A</v>
          </cell>
        </row>
        <row r="337">
          <cell r="B337" t="str">
            <v>Human Resources Generalist</v>
          </cell>
          <cell r="F337" t="str">
            <v>1149</v>
          </cell>
          <cell r="G337" t="str">
            <v>A</v>
          </cell>
          <cell r="I337" t="str">
            <v>A</v>
          </cell>
        </row>
        <row r="338">
          <cell r="B338" t="str">
            <v>Human Resources Generalist NE</v>
          </cell>
          <cell r="G338" t="str">
            <v>A</v>
          </cell>
          <cell r="I338" t="str">
            <v>A</v>
          </cell>
        </row>
        <row r="339">
          <cell r="B339" t="str">
            <v>Human Resources Manager</v>
          </cell>
          <cell r="F339" t="str">
            <v>1150</v>
          </cell>
          <cell r="G339" t="str">
            <v>A</v>
          </cell>
          <cell r="I339" t="str">
            <v>A</v>
          </cell>
        </row>
        <row r="340">
          <cell r="B340" t="str">
            <v>Human Resources Mgr,Assistant</v>
          </cell>
          <cell r="F340" t="str">
            <v>1323</v>
          </cell>
          <cell r="G340" t="str">
            <v>A</v>
          </cell>
          <cell r="I340" t="str">
            <v>A</v>
          </cell>
        </row>
        <row r="341">
          <cell r="B341" t="str">
            <v>Human Resources Mgr,Divisional</v>
          </cell>
          <cell r="F341" t="str">
            <v>1100</v>
          </cell>
          <cell r="G341" t="str">
            <v>A</v>
          </cell>
          <cell r="I341" t="str">
            <v>A</v>
          </cell>
        </row>
        <row r="342">
          <cell r="B342" t="str">
            <v>Human Resources Processing Sup</v>
          </cell>
          <cell r="G342" t="str">
            <v>A</v>
          </cell>
          <cell r="I342" t="str">
            <v>A</v>
          </cell>
        </row>
        <row r="343">
          <cell r="B343" t="str">
            <v>Human Resources Rep. SR</v>
          </cell>
          <cell r="F343" t="str">
            <v>1354</v>
          </cell>
          <cell r="G343" t="str">
            <v>A</v>
          </cell>
          <cell r="I343" t="str">
            <v>A</v>
          </cell>
        </row>
        <row r="344">
          <cell r="B344" t="str">
            <v>Human Resources Specialist I</v>
          </cell>
          <cell r="F344" t="str">
            <v>1151</v>
          </cell>
          <cell r="G344" t="str">
            <v>A</v>
          </cell>
          <cell r="I344" t="str">
            <v>A</v>
          </cell>
        </row>
        <row r="345">
          <cell r="B345" t="str">
            <v>Human Resources Specialist II</v>
          </cell>
          <cell r="F345" t="str">
            <v>1328</v>
          </cell>
          <cell r="G345" t="str">
            <v>A</v>
          </cell>
          <cell r="I345" t="str">
            <v>A</v>
          </cell>
        </row>
        <row r="346">
          <cell r="B346" t="str">
            <v>Human Resources, Managing Dir.</v>
          </cell>
          <cell r="G346" t="str">
            <v>A</v>
          </cell>
          <cell r="I346" t="str">
            <v>A</v>
          </cell>
        </row>
        <row r="347">
          <cell r="B347" t="str">
            <v>Info Systems Analyst</v>
          </cell>
          <cell r="F347" t="str">
            <v>1152</v>
          </cell>
          <cell r="G347" t="str">
            <v>A</v>
          </cell>
          <cell r="I347" t="str">
            <v>A</v>
          </cell>
        </row>
        <row r="348">
          <cell r="B348" t="str">
            <v>Info Systems Coordinator I</v>
          </cell>
          <cell r="F348" t="str">
            <v>1153</v>
          </cell>
          <cell r="G348" t="str">
            <v>A</v>
          </cell>
          <cell r="I348" t="str">
            <v>A</v>
          </cell>
        </row>
        <row r="349">
          <cell r="B349" t="str">
            <v>Info Systems Coordinator II</v>
          </cell>
          <cell r="F349" t="str">
            <v>1305</v>
          </cell>
          <cell r="G349" t="str">
            <v>A</v>
          </cell>
          <cell r="I349" t="str">
            <v>A</v>
          </cell>
        </row>
        <row r="350">
          <cell r="B350" t="str">
            <v>Info Systems Director</v>
          </cell>
          <cell r="F350" t="str">
            <v>1155</v>
          </cell>
          <cell r="G350" t="str">
            <v>A</v>
          </cell>
          <cell r="I350" t="str">
            <v>A</v>
          </cell>
        </row>
        <row r="351">
          <cell r="B351" t="str">
            <v>Info Systems Manager</v>
          </cell>
          <cell r="F351" t="str">
            <v>1156</v>
          </cell>
          <cell r="G351" t="str">
            <v>A</v>
          </cell>
          <cell r="I351" t="str">
            <v>A</v>
          </cell>
        </row>
        <row r="352">
          <cell r="B352" t="str">
            <v>Info Systems Proj Manager I</v>
          </cell>
          <cell r="F352" t="str">
            <v>1157</v>
          </cell>
          <cell r="G352" t="str">
            <v>A</v>
          </cell>
          <cell r="I352" t="str">
            <v>A</v>
          </cell>
        </row>
        <row r="353">
          <cell r="B353" t="str">
            <v>Info Systems Proj Manager II</v>
          </cell>
          <cell r="F353" t="str">
            <v>1374</v>
          </cell>
          <cell r="G353" t="str">
            <v>A</v>
          </cell>
          <cell r="I353" t="str">
            <v>A</v>
          </cell>
        </row>
        <row r="354">
          <cell r="B354" t="str">
            <v>Inmate Account Clerk</v>
          </cell>
          <cell r="F354" t="str">
            <v>1158</v>
          </cell>
          <cell r="G354" t="str">
            <v>A</v>
          </cell>
          <cell r="I354" t="str">
            <v>A</v>
          </cell>
        </row>
        <row r="355">
          <cell r="B355" t="str">
            <v>Inmate Job/Housing Coordinator</v>
          </cell>
          <cell r="F355" t="str">
            <v>1434</v>
          </cell>
          <cell r="G355" t="str">
            <v>P</v>
          </cell>
          <cell r="I355" t="str">
            <v>O</v>
          </cell>
        </row>
        <row r="356">
          <cell r="B356" t="str">
            <v>Inmate Systems Manager</v>
          </cell>
          <cell r="F356" t="str">
            <v>1159</v>
          </cell>
          <cell r="G356" t="str">
            <v>A</v>
          </cell>
          <cell r="I356" t="str">
            <v>A</v>
          </cell>
        </row>
        <row r="357">
          <cell r="B357" t="str">
            <v>Inmate Systems Mgr,Assistant</v>
          </cell>
          <cell r="F357" t="str">
            <v>1028</v>
          </cell>
          <cell r="G357" t="str">
            <v>A</v>
          </cell>
          <cell r="I357" t="str">
            <v>A</v>
          </cell>
        </row>
        <row r="358">
          <cell r="B358" t="str">
            <v>Institutional Divisional Mgr</v>
          </cell>
          <cell r="F358" t="str">
            <v>1160</v>
          </cell>
          <cell r="G358" t="str">
            <v>A</v>
          </cell>
          <cell r="I358" t="str">
            <v>A</v>
          </cell>
        </row>
        <row r="359">
          <cell r="B359" t="str">
            <v>Instr Services Director</v>
          </cell>
          <cell r="F359" t="str">
            <v>1161</v>
          </cell>
          <cell r="G359" t="str">
            <v>P</v>
          </cell>
          <cell r="I359" t="str">
            <v>O</v>
          </cell>
        </row>
        <row r="360">
          <cell r="B360" t="str">
            <v>Intake Assessment Supervisor</v>
          </cell>
          <cell r="F360" t="str">
            <v>1610</v>
          </cell>
          <cell r="G360" t="str">
            <v>P</v>
          </cell>
          <cell r="I360" t="str">
            <v>O</v>
          </cell>
        </row>
        <row r="361">
          <cell r="B361" t="str">
            <v>Intake Coordinator</v>
          </cell>
          <cell r="F361" t="str">
            <v>1504</v>
          </cell>
          <cell r="G361" t="str">
            <v>P</v>
          </cell>
          <cell r="I361" t="str">
            <v>O</v>
          </cell>
        </row>
        <row r="362">
          <cell r="B362" t="str">
            <v>Intake Counselor</v>
          </cell>
          <cell r="F362" t="str">
            <v>1162</v>
          </cell>
          <cell r="G362" t="str">
            <v>P</v>
          </cell>
          <cell r="I362" t="str">
            <v>O</v>
          </cell>
        </row>
        <row r="363">
          <cell r="B363" t="str">
            <v>Intake Counselor II</v>
          </cell>
          <cell r="F363" t="str">
            <v>1415</v>
          </cell>
          <cell r="G363" t="str">
            <v>P</v>
          </cell>
          <cell r="I363" t="str">
            <v>O</v>
          </cell>
        </row>
        <row r="364">
          <cell r="B364" t="str">
            <v>Intern, Semester/Temp</v>
          </cell>
          <cell r="F364" t="str">
            <v>1544</v>
          </cell>
          <cell r="G364" t="str">
            <v>M</v>
          </cell>
          <cell r="I364" t="str">
            <v>M</v>
          </cell>
        </row>
        <row r="365">
          <cell r="B365" t="str">
            <v>Internal Audit Director</v>
          </cell>
          <cell r="G365" t="str">
            <v>A</v>
          </cell>
          <cell r="I365" t="str">
            <v>A</v>
          </cell>
        </row>
        <row r="366">
          <cell r="B366" t="str">
            <v>Internal Audit Manager</v>
          </cell>
          <cell r="G366" t="str">
            <v>A</v>
          </cell>
          <cell r="I366" t="str">
            <v>A</v>
          </cell>
        </row>
        <row r="367">
          <cell r="B367" t="str">
            <v>Internal Audit Senior</v>
          </cell>
          <cell r="G367" t="str">
            <v>A</v>
          </cell>
          <cell r="I367" t="str">
            <v>A</v>
          </cell>
        </row>
        <row r="368">
          <cell r="B368" t="str">
            <v>Internal Audit Staff</v>
          </cell>
          <cell r="G368" t="str">
            <v>A</v>
          </cell>
          <cell r="I368" t="str">
            <v>A</v>
          </cell>
        </row>
        <row r="369">
          <cell r="B369" t="str">
            <v>Interpreter</v>
          </cell>
          <cell r="G369" t="str">
            <v>A</v>
          </cell>
          <cell r="I369" t="str">
            <v>A</v>
          </cell>
        </row>
        <row r="370">
          <cell r="B370" t="str">
            <v>Intervention Specialist I</v>
          </cell>
          <cell r="F370" t="str">
            <v>1436</v>
          </cell>
          <cell r="G370" t="str">
            <v>P</v>
          </cell>
          <cell r="I370" t="str">
            <v>O</v>
          </cell>
        </row>
        <row r="371">
          <cell r="B371" t="str">
            <v>Intervention Specialist II</v>
          </cell>
          <cell r="F371" t="str">
            <v>1437</v>
          </cell>
          <cell r="G371" t="str">
            <v>P</v>
          </cell>
          <cell r="I371" t="str">
            <v>O</v>
          </cell>
        </row>
        <row r="372">
          <cell r="B372" t="str">
            <v>Intervention Specialist III</v>
          </cell>
          <cell r="F372" t="str">
            <v>1438</v>
          </cell>
          <cell r="G372" t="str">
            <v>P</v>
          </cell>
          <cell r="I372" t="str">
            <v>O</v>
          </cell>
        </row>
        <row r="373">
          <cell r="B373" t="str">
            <v>Inventory Clerk</v>
          </cell>
          <cell r="F373" t="str">
            <v>1537</v>
          </cell>
          <cell r="G373" t="str">
            <v>A</v>
          </cell>
          <cell r="I373" t="str">
            <v>O</v>
          </cell>
        </row>
        <row r="374">
          <cell r="B374" t="str">
            <v>Inventory Coordinator</v>
          </cell>
          <cell r="F374" t="str">
            <v>1163</v>
          </cell>
          <cell r="G374" t="str">
            <v>A</v>
          </cell>
          <cell r="I374" t="str">
            <v>O</v>
          </cell>
        </row>
        <row r="375">
          <cell r="B375" t="str">
            <v>Investigator I</v>
          </cell>
          <cell r="F375" t="str">
            <v>1164</v>
          </cell>
          <cell r="G375" t="str">
            <v>P</v>
          </cell>
          <cell r="I375" t="str">
            <v>O</v>
          </cell>
        </row>
        <row r="376">
          <cell r="B376" t="str">
            <v>Investigator II</v>
          </cell>
          <cell r="F376" t="str">
            <v>1351</v>
          </cell>
          <cell r="G376" t="str">
            <v>P</v>
          </cell>
          <cell r="I376" t="str">
            <v>O</v>
          </cell>
        </row>
        <row r="377">
          <cell r="B377" t="str">
            <v>Investigator Technician</v>
          </cell>
          <cell r="F377" t="str">
            <v>1308</v>
          </cell>
          <cell r="G377" t="str">
            <v>P</v>
          </cell>
          <cell r="I377" t="str">
            <v>O</v>
          </cell>
        </row>
        <row r="378">
          <cell r="B378" t="str">
            <v>IS Aide</v>
          </cell>
          <cell r="F378" t="str">
            <v>1552</v>
          </cell>
          <cell r="G378" t="str">
            <v>A</v>
          </cell>
          <cell r="I378" t="str">
            <v>A</v>
          </cell>
        </row>
        <row r="379">
          <cell r="B379" t="str">
            <v>IS Manager, Field Services</v>
          </cell>
          <cell r="F379" t="str">
            <v>1517</v>
          </cell>
          <cell r="G379" t="str">
            <v>A</v>
          </cell>
          <cell r="I379" t="str">
            <v>A</v>
          </cell>
        </row>
        <row r="380">
          <cell r="B380" t="str">
            <v>IS Technical Specialist</v>
          </cell>
          <cell r="F380" t="str">
            <v>1468</v>
          </cell>
          <cell r="G380" t="str">
            <v>A</v>
          </cell>
          <cell r="I380" t="str">
            <v>A</v>
          </cell>
        </row>
        <row r="381">
          <cell r="B381" t="str">
            <v>Job Developer</v>
          </cell>
          <cell r="F381" t="str">
            <v>1165</v>
          </cell>
          <cell r="G381" t="str">
            <v>P</v>
          </cell>
          <cell r="I381" t="str">
            <v>O</v>
          </cell>
        </row>
        <row r="382">
          <cell r="B382" t="str">
            <v>Laundry Supervisor</v>
          </cell>
          <cell r="F382" t="str">
            <v>1167</v>
          </cell>
          <cell r="G382" t="str">
            <v>A</v>
          </cell>
          <cell r="I382" t="str">
            <v>O</v>
          </cell>
        </row>
        <row r="383">
          <cell r="B383" t="str">
            <v>Laundry Worker</v>
          </cell>
          <cell r="F383" t="str">
            <v>1168</v>
          </cell>
          <cell r="G383" t="str">
            <v>A</v>
          </cell>
          <cell r="I383" t="str">
            <v>O</v>
          </cell>
        </row>
        <row r="384">
          <cell r="B384" t="str">
            <v>LCDC Counselor (exempt)</v>
          </cell>
          <cell r="F384" t="str">
            <v>1502</v>
          </cell>
          <cell r="G384" t="str">
            <v>P</v>
          </cell>
          <cell r="I384" t="str">
            <v>O</v>
          </cell>
        </row>
        <row r="385">
          <cell r="B385" t="str">
            <v>LCDC Counselor (non-exempt)</v>
          </cell>
          <cell r="F385" t="str">
            <v>1169</v>
          </cell>
          <cell r="G385" t="str">
            <v>P</v>
          </cell>
          <cell r="I385" t="str">
            <v>O</v>
          </cell>
        </row>
        <row r="386">
          <cell r="B386" t="str">
            <v>Librarian</v>
          </cell>
          <cell r="F386" t="str">
            <v>1170</v>
          </cell>
          <cell r="G386" t="str">
            <v>E</v>
          </cell>
          <cell r="I386" t="str">
            <v>O</v>
          </cell>
        </row>
        <row r="387">
          <cell r="B387" t="str">
            <v>Library Assistant/Technician</v>
          </cell>
          <cell r="F387" t="str">
            <v>1171</v>
          </cell>
          <cell r="G387" t="str">
            <v>E</v>
          </cell>
          <cell r="I387" t="str">
            <v>O</v>
          </cell>
        </row>
        <row r="388">
          <cell r="B388" t="str">
            <v>Licensed Therapist</v>
          </cell>
          <cell r="F388" t="str">
            <v>1527</v>
          </cell>
          <cell r="G388" t="str">
            <v>P</v>
          </cell>
          <cell r="I388" t="str">
            <v>O</v>
          </cell>
        </row>
        <row r="389">
          <cell r="B389" t="str">
            <v>Licensed Therapist (NEX)</v>
          </cell>
          <cell r="F389" t="str">
            <v>1555</v>
          </cell>
          <cell r="G389" t="str">
            <v>P</v>
          </cell>
          <cell r="I389" t="str">
            <v>O</v>
          </cell>
        </row>
        <row r="390">
          <cell r="B390" t="str">
            <v>Lieutenant</v>
          </cell>
          <cell r="F390" t="str">
            <v>1173</v>
          </cell>
          <cell r="G390" t="str">
            <v>S</v>
          </cell>
          <cell r="I390" t="str">
            <v>O</v>
          </cell>
        </row>
        <row r="391">
          <cell r="B391" t="str">
            <v>Lieutenant (Non-Exempt)</v>
          </cell>
          <cell r="F391" t="str">
            <v>1327</v>
          </cell>
          <cell r="G391" t="str">
            <v>S</v>
          </cell>
          <cell r="I391" t="str">
            <v>O</v>
          </cell>
        </row>
        <row r="392">
          <cell r="B392" t="str">
            <v>Life Safety/Sanitation Assist</v>
          </cell>
          <cell r="F392" t="str">
            <v>1609</v>
          </cell>
          <cell r="G392" t="str">
            <v>P</v>
          </cell>
          <cell r="I392" t="str">
            <v>O</v>
          </cell>
        </row>
        <row r="393">
          <cell r="B393" t="str">
            <v>Life Safety/Sanitation Foreman</v>
          </cell>
          <cell r="F393" t="str">
            <v>1321</v>
          </cell>
          <cell r="G393" t="str">
            <v>P</v>
          </cell>
          <cell r="I393" t="str">
            <v>O</v>
          </cell>
        </row>
        <row r="394">
          <cell r="B394" t="str">
            <v>Life Safety/Sanitation Manager</v>
          </cell>
          <cell r="F394" t="str">
            <v>1174</v>
          </cell>
          <cell r="G394" t="str">
            <v>P</v>
          </cell>
          <cell r="I394" t="str">
            <v>O</v>
          </cell>
        </row>
        <row r="395">
          <cell r="B395" t="str">
            <v>Life Skills Worker I</v>
          </cell>
          <cell r="F395" t="str">
            <v>1175</v>
          </cell>
          <cell r="G395" t="str">
            <v>P</v>
          </cell>
          <cell r="I395" t="str">
            <v>O</v>
          </cell>
        </row>
        <row r="396">
          <cell r="B396" t="str">
            <v>Life Skills Worker II</v>
          </cell>
          <cell r="F396" t="str">
            <v>1176</v>
          </cell>
          <cell r="G396" t="str">
            <v>P</v>
          </cell>
          <cell r="I396" t="str">
            <v>O</v>
          </cell>
        </row>
        <row r="397">
          <cell r="B397" t="str">
            <v>Life Skills Worker III</v>
          </cell>
          <cell r="F397" t="str">
            <v>1177</v>
          </cell>
          <cell r="G397" t="str">
            <v>P</v>
          </cell>
          <cell r="I397" t="str">
            <v>O</v>
          </cell>
        </row>
        <row r="398">
          <cell r="B398" t="str">
            <v>Life Skills Worker Supervisor</v>
          </cell>
          <cell r="F398" t="str">
            <v>1366</v>
          </cell>
          <cell r="G398" t="str">
            <v>P</v>
          </cell>
          <cell r="I398" t="str">
            <v>O</v>
          </cell>
        </row>
        <row r="399">
          <cell r="B399" t="str">
            <v>Locksmith</v>
          </cell>
          <cell r="F399" t="str">
            <v>1309</v>
          </cell>
          <cell r="G399" t="str">
            <v>MA</v>
          </cell>
          <cell r="I399" t="str">
            <v>O</v>
          </cell>
        </row>
        <row r="400">
          <cell r="B400" t="str">
            <v>Locksmith/Key Supervisor</v>
          </cell>
          <cell r="F400" t="str">
            <v>1178</v>
          </cell>
          <cell r="G400" t="str">
            <v>MA</v>
          </cell>
          <cell r="I400" t="str">
            <v>O</v>
          </cell>
        </row>
        <row r="401">
          <cell r="B401" t="str">
            <v>Lotus Notes Administrator</v>
          </cell>
          <cell r="F401" t="str">
            <v>1358</v>
          </cell>
          <cell r="G401" t="str">
            <v>A</v>
          </cell>
          <cell r="I401" t="str">
            <v>A</v>
          </cell>
        </row>
        <row r="402">
          <cell r="B402" t="str">
            <v>LPN I</v>
          </cell>
          <cell r="F402" t="str">
            <v>1172</v>
          </cell>
          <cell r="G402" t="str">
            <v>M</v>
          </cell>
          <cell r="I402" t="str">
            <v>M</v>
          </cell>
        </row>
        <row r="403">
          <cell r="B403" t="str">
            <v>LPN Supervisor</v>
          </cell>
          <cell r="F403" t="str">
            <v>1373</v>
          </cell>
          <cell r="G403" t="str">
            <v>A</v>
          </cell>
          <cell r="I403" t="str">
            <v>O</v>
          </cell>
        </row>
        <row r="404">
          <cell r="B404" t="str">
            <v>LVN</v>
          </cell>
          <cell r="F404" t="str">
            <v>1420</v>
          </cell>
          <cell r="G404" t="str">
            <v>M</v>
          </cell>
          <cell r="I404" t="str">
            <v>M</v>
          </cell>
        </row>
        <row r="405">
          <cell r="B405" t="str">
            <v>LVN (Non-Exempt)</v>
          </cell>
          <cell r="F405" t="str">
            <v>1460</v>
          </cell>
          <cell r="G405" t="str">
            <v>M</v>
          </cell>
          <cell r="I405" t="str">
            <v>M</v>
          </cell>
        </row>
        <row r="406">
          <cell r="B406" t="str">
            <v>Mailroom Clerk</v>
          </cell>
          <cell r="F406">
            <v>0</v>
          </cell>
          <cell r="G406" t="str">
            <v>A</v>
          </cell>
          <cell r="I406" t="str">
            <v>A</v>
          </cell>
        </row>
        <row r="407">
          <cell r="B407" t="str">
            <v>Mailroom Supervisor</v>
          </cell>
          <cell r="G407" t="str">
            <v>A</v>
          </cell>
          <cell r="I407" t="str">
            <v>A</v>
          </cell>
        </row>
        <row r="408">
          <cell r="B408" t="str">
            <v>Maintenance Director</v>
          </cell>
          <cell r="F408" t="str">
            <v>1180</v>
          </cell>
          <cell r="G408" t="str">
            <v>MA</v>
          </cell>
          <cell r="I408" t="str">
            <v>O</v>
          </cell>
        </row>
        <row r="409">
          <cell r="B409" t="str">
            <v>Maintenance Engineer</v>
          </cell>
          <cell r="F409" t="str">
            <v>1378</v>
          </cell>
          <cell r="G409" t="str">
            <v>MA</v>
          </cell>
          <cell r="I409" t="str">
            <v>O</v>
          </cell>
        </row>
        <row r="410">
          <cell r="B410" t="str">
            <v>Maintenance Supervisor I</v>
          </cell>
          <cell r="F410" t="str">
            <v>1181</v>
          </cell>
          <cell r="G410" t="str">
            <v>MA</v>
          </cell>
          <cell r="I410" t="str">
            <v>O</v>
          </cell>
        </row>
        <row r="411">
          <cell r="B411" t="str">
            <v>Maintenance Supervisor II</v>
          </cell>
          <cell r="F411" t="str">
            <v>1182</v>
          </cell>
          <cell r="G411" t="str">
            <v>MA</v>
          </cell>
          <cell r="I411" t="str">
            <v>O</v>
          </cell>
        </row>
        <row r="412">
          <cell r="B412" t="str">
            <v>Maintenance Supervisor,Assist</v>
          </cell>
          <cell r="F412" t="str">
            <v>1029</v>
          </cell>
          <cell r="G412" t="str">
            <v>MA</v>
          </cell>
          <cell r="I412" t="str">
            <v>O</v>
          </cell>
        </row>
        <row r="413">
          <cell r="B413" t="str">
            <v>Maintenance Technician I</v>
          </cell>
          <cell r="F413" t="str">
            <v>1183</v>
          </cell>
          <cell r="G413" t="str">
            <v>MA</v>
          </cell>
          <cell r="I413" t="str">
            <v>O</v>
          </cell>
        </row>
        <row r="414">
          <cell r="B414" t="str">
            <v>Maintenance Technician II</v>
          </cell>
          <cell r="F414" t="str">
            <v>1184</v>
          </cell>
          <cell r="G414" t="str">
            <v>MA</v>
          </cell>
          <cell r="I414" t="str">
            <v>O</v>
          </cell>
        </row>
        <row r="415">
          <cell r="B415" t="str">
            <v>Major</v>
          </cell>
          <cell r="F415" t="str">
            <v>1185</v>
          </cell>
          <cell r="G415" t="str">
            <v>S</v>
          </cell>
          <cell r="I415" t="str">
            <v>O</v>
          </cell>
        </row>
        <row r="416">
          <cell r="B416" t="str">
            <v>Manager, Budgeting &amp; Analysis</v>
          </cell>
          <cell r="G416" t="str">
            <v>A</v>
          </cell>
          <cell r="I416" t="str">
            <v>A</v>
          </cell>
        </row>
        <row r="417">
          <cell r="B417" t="str">
            <v>Manager, Development</v>
          </cell>
          <cell r="G417" t="str">
            <v>A</v>
          </cell>
          <cell r="I417" t="str">
            <v>A</v>
          </cell>
        </row>
        <row r="418">
          <cell r="B418" t="str">
            <v>Manager, Development Finance</v>
          </cell>
          <cell r="G418" t="str">
            <v>A</v>
          </cell>
          <cell r="I418" t="str">
            <v>A</v>
          </cell>
        </row>
        <row r="419">
          <cell r="B419" t="str">
            <v>Manager, Divisional</v>
          </cell>
          <cell r="G419" t="str">
            <v>A</v>
          </cell>
          <cell r="I419" t="str">
            <v>A</v>
          </cell>
        </row>
        <row r="420">
          <cell r="B420" t="str">
            <v>Managing Dir, Adult Secure</v>
          </cell>
          <cell r="G420" t="str">
            <v>A</v>
          </cell>
          <cell r="I420" t="str">
            <v>A</v>
          </cell>
        </row>
        <row r="421">
          <cell r="B421" t="str">
            <v>Managing Dir, Bus Development</v>
          </cell>
          <cell r="G421" t="str">
            <v>A</v>
          </cell>
          <cell r="I421" t="str">
            <v>A</v>
          </cell>
        </row>
        <row r="422">
          <cell r="B422" t="str">
            <v>Managing Dir, Human Resources</v>
          </cell>
          <cell r="G422" t="str">
            <v>A</v>
          </cell>
          <cell r="I422" t="str">
            <v>A</v>
          </cell>
        </row>
        <row r="423">
          <cell r="B423" t="str">
            <v>Managing Dir, Strategic Analys</v>
          </cell>
          <cell r="G423" t="str">
            <v>A</v>
          </cell>
          <cell r="I423" t="str">
            <v>A</v>
          </cell>
        </row>
        <row r="424">
          <cell r="B424" t="str">
            <v>Managing Dir, Training &amp; Dev.</v>
          </cell>
          <cell r="G424" t="str">
            <v>A</v>
          </cell>
          <cell r="I424" t="str">
            <v>A</v>
          </cell>
        </row>
        <row r="425">
          <cell r="B425" t="str">
            <v>Managing Director</v>
          </cell>
          <cell r="G425" t="str">
            <v>A</v>
          </cell>
          <cell r="I425" t="str">
            <v>A</v>
          </cell>
        </row>
        <row r="426">
          <cell r="B426" t="str">
            <v>Managing Director-West Coast</v>
          </cell>
          <cell r="G426" t="str">
            <v>A</v>
          </cell>
          <cell r="I426" t="str">
            <v>A</v>
          </cell>
        </row>
        <row r="427">
          <cell r="B427" t="str">
            <v>Marketing Director</v>
          </cell>
          <cell r="F427">
            <v>0</v>
          </cell>
          <cell r="G427" t="str">
            <v>A</v>
          </cell>
          <cell r="I427" t="str">
            <v>A</v>
          </cell>
        </row>
        <row r="428">
          <cell r="B428" t="str">
            <v>Materials Mgmt Director</v>
          </cell>
          <cell r="G428" t="str">
            <v>A</v>
          </cell>
          <cell r="I428" t="str">
            <v>A</v>
          </cell>
        </row>
        <row r="429">
          <cell r="B429" t="str">
            <v>Media Relations Specialist</v>
          </cell>
          <cell r="G429" t="str">
            <v>A</v>
          </cell>
          <cell r="I429" t="str">
            <v>A</v>
          </cell>
        </row>
        <row r="430">
          <cell r="B430" t="str">
            <v>Medical Assistant</v>
          </cell>
          <cell r="F430" t="str">
            <v>1453</v>
          </cell>
          <cell r="G430" t="str">
            <v>M</v>
          </cell>
          <cell r="I430" t="str">
            <v>M</v>
          </cell>
        </row>
        <row r="431">
          <cell r="B431" t="str">
            <v>Medical Director</v>
          </cell>
          <cell r="F431" t="str">
            <v>1350</v>
          </cell>
          <cell r="G431" t="str">
            <v>M</v>
          </cell>
          <cell r="I431" t="str">
            <v>M</v>
          </cell>
        </row>
        <row r="432">
          <cell r="B432" t="str">
            <v>Medical Director, Assistant</v>
          </cell>
          <cell r="F432" t="str">
            <v>1524</v>
          </cell>
          <cell r="G432" t="str">
            <v>M</v>
          </cell>
          <cell r="I432" t="str">
            <v>M</v>
          </cell>
        </row>
        <row r="433">
          <cell r="B433" t="str">
            <v>Medical Records Clerk</v>
          </cell>
          <cell r="F433" t="str">
            <v>1191</v>
          </cell>
          <cell r="G433" t="str">
            <v>M</v>
          </cell>
          <cell r="I433" t="str">
            <v>M</v>
          </cell>
        </row>
        <row r="434">
          <cell r="B434" t="str">
            <v>Medical Records Supervisor</v>
          </cell>
          <cell r="F434" t="str">
            <v>1192</v>
          </cell>
          <cell r="G434" t="str">
            <v>M</v>
          </cell>
          <cell r="I434" t="str">
            <v>M</v>
          </cell>
        </row>
        <row r="435">
          <cell r="B435" t="str">
            <v>Medical Technician</v>
          </cell>
          <cell r="F435" t="str">
            <v>1193</v>
          </cell>
          <cell r="G435" t="str">
            <v>M</v>
          </cell>
          <cell r="I435" t="str">
            <v>M</v>
          </cell>
        </row>
        <row r="436">
          <cell r="B436" t="str">
            <v>Medical X-Ray Technician</v>
          </cell>
          <cell r="F436" t="str">
            <v>1522</v>
          </cell>
          <cell r="G436" t="str">
            <v>M</v>
          </cell>
          <cell r="I436" t="str">
            <v>M</v>
          </cell>
        </row>
        <row r="437">
          <cell r="B437" t="str">
            <v>Mental Health Aide</v>
          </cell>
          <cell r="F437" t="str">
            <v>1194</v>
          </cell>
          <cell r="G437" t="str">
            <v>P</v>
          </cell>
          <cell r="I437" t="str">
            <v>O</v>
          </cell>
        </row>
        <row r="438">
          <cell r="B438" t="str">
            <v>Mental Health Clerk</v>
          </cell>
          <cell r="F438" t="str">
            <v>1519</v>
          </cell>
          <cell r="G438" t="str">
            <v>M</v>
          </cell>
          <cell r="I438" t="str">
            <v>M</v>
          </cell>
        </row>
        <row r="439">
          <cell r="B439" t="str">
            <v>Mental Health Prof. (nonexemp)</v>
          </cell>
          <cell r="F439" t="str">
            <v>1535</v>
          </cell>
          <cell r="G439" t="str">
            <v>P</v>
          </cell>
          <cell r="I439" t="str">
            <v>O</v>
          </cell>
        </row>
        <row r="440">
          <cell r="B440" t="str">
            <v>Mental Health Professional</v>
          </cell>
          <cell r="F440" t="str">
            <v>1195</v>
          </cell>
          <cell r="G440" t="str">
            <v>P</v>
          </cell>
          <cell r="I440" t="str">
            <v>O</v>
          </cell>
        </row>
        <row r="441">
          <cell r="B441" t="str">
            <v>Mental Health Program Director</v>
          </cell>
          <cell r="F441" t="str">
            <v>1196</v>
          </cell>
          <cell r="G441" t="str">
            <v>P</v>
          </cell>
          <cell r="I441" t="str">
            <v>A</v>
          </cell>
        </row>
        <row r="442">
          <cell r="B442" t="str">
            <v>Mental Health Registered Nurse</v>
          </cell>
          <cell r="F442" t="str">
            <v>1520</v>
          </cell>
          <cell r="G442" t="str">
            <v>M</v>
          </cell>
          <cell r="I442" t="str">
            <v>M</v>
          </cell>
        </row>
        <row r="443">
          <cell r="B443" t="str">
            <v>Mental Health Shift Supervisor</v>
          </cell>
          <cell r="G443" t="str">
            <v>P</v>
          </cell>
          <cell r="I443" t="str">
            <v>O</v>
          </cell>
        </row>
        <row r="444">
          <cell r="B444" t="str">
            <v>Mental Health Social Worker</v>
          </cell>
          <cell r="F444" t="str">
            <v>1523</v>
          </cell>
          <cell r="G444" t="str">
            <v>P</v>
          </cell>
          <cell r="I444" t="str">
            <v>M</v>
          </cell>
        </row>
        <row r="445">
          <cell r="B445" t="str">
            <v>Mental Health Svc Supv</v>
          </cell>
          <cell r="F445" t="str">
            <v>1197</v>
          </cell>
          <cell r="G445" t="str">
            <v>P</v>
          </cell>
          <cell r="I445" t="str">
            <v>O</v>
          </cell>
        </row>
        <row r="446">
          <cell r="B446" t="str">
            <v>Mental Health Tech</v>
          </cell>
          <cell r="F446" t="str">
            <v>1198</v>
          </cell>
          <cell r="G446" t="str">
            <v>P</v>
          </cell>
          <cell r="I446" t="str">
            <v>O</v>
          </cell>
        </row>
        <row r="447">
          <cell r="B447" t="str">
            <v>Mental Health Tech Supv</v>
          </cell>
          <cell r="F447" t="str">
            <v>1199</v>
          </cell>
          <cell r="G447" t="str">
            <v>P</v>
          </cell>
          <cell r="I447" t="str">
            <v>O</v>
          </cell>
        </row>
        <row r="448">
          <cell r="B448" t="str">
            <v>Mgr,Compensation and Benefits</v>
          </cell>
          <cell r="G448" t="str">
            <v>A</v>
          </cell>
          <cell r="I448" t="str">
            <v>A</v>
          </cell>
        </row>
        <row r="449">
          <cell r="B449" t="str">
            <v>Military Technical Instructor</v>
          </cell>
          <cell r="F449" t="str">
            <v>1615</v>
          </cell>
          <cell r="G449" t="str">
            <v>SA</v>
          </cell>
          <cell r="I449" t="str">
            <v>O</v>
          </cell>
        </row>
        <row r="450">
          <cell r="B450" t="str">
            <v>Mktg/Court Services Director</v>
          </cell>
          <cell r="F450" t="str">
            <v>1200</v>
          </cell>
          <cell r="G450" t="str">
            <v>A</v>
          </cell>
          <cell r="I450" t="str">
            <v>A</v>
          </cell>
        </row>
        <row r="451">
          <cell r="B451" t="str">
            <v>Monitor I</v>
          </cell>
          <cell r="F451" t="str">
            <v>1201</v>
          </cell>
          <cell r="G451" t="str">
            <v>S</v>
          </cell>
          <cell r="I451" t="str">
            <v>O</v>
          </cell>
        </row>
        <row r="452">
          <cell r="B452" t="str">
            <v>Monitor II</v>
          </cell>
          <cell r="F452" t="str">
            <v>1202</v>
          </cell>
          <cell r="G452" t="str">
            <v>S</v>
          </cell>
          <cell r="I452" t="str">
            <v>O</v>
          </cell>
        </row>
        <row r="453">
          <cell r="B453" t="str">
            <v>Monitor III</v>
          </cell>
          <cell r="F453" t="str">
            <v>1203</v>
          </cell>
          <cell r="G453" t="str">
            <v>S</v>
          </cell>
          <cell r="I453" t="str">
            <v>O</v>
          </cell>
        </row>
        <row r="454">
          <cell r="B454" t="str">
            <v>Monitor III/Resident Sup Exemp</v>
          </cell>
          <cell r="F454" t="str">
            <v>1469</v>
          </cell>
          <cell r="G454" t="str">
            <v>S</v>
          </cell>
          <cell r="I454" t="str">
            <v>O</v>
          </cell>
        </row>
        <row r="455">
          <cell r="B455" t="str">
            <v>Moral Reconation Therapist</v>
          </cell>
          <cell r="G455" t="str">
            <v>P</v>
          </cell>
          <cell r="I455" t="str">
            <v>O</v>
          </cell>
        </row>
        <row r="456">
          <cell r="B456" t="str">
            <v>Network Administrator</v>
          </cell>
          <cell r="F456" t="str">
            <v>1359</v>
          </cell>
          <cell r="G456" t="str">
            <v>A</v>
          </cell>
          <cell r="I456" t="str">
            <v>A</v>
          </cell>
        </row>
        <row r="457">
          <cell r="B457" t="str">
            <v>Network Analyst</v>
          </cell>
          <cell r="F457" t="str">
            <v>1206</v>
          </cell>
          <cell r="G457" t="str">
            <v>A</v>
          </cell>
          <cell r="I457" t="str">
            <v>A</v>
          </cell>
        </row>
        <row r="458">
          <cell r="B458" t="str">
            <v>Network Analyst II</v>
          </cell>
          <cell r="F458" t="str">
            <v>1375</v>
          </cell>
          <cell r="G458" t="str">
            <v>A</v>
          </cell>
          <cell r="I458" t="str">
            <v>A</v>
          </cell>
        </row>
        <row r="459">
          <cell r="B459" t="str">
            <v>Network Director</v>
          </cell>
          <cell r="G459" t="str">
            <v>A</v>
          </cell>
          <cell r="I459" t="str">
            <v>A</v>
          </cell>
        </row>
        <row r="460">
          <cell r="B460" t="str">
            <v>Network Engineer</v>
          </cell>
          <cell r="F460" t="str">
            <v>1349</v>
          </cell>
          <cell r="G460" t="str">
            <v>A</v>
          </cell>
          <cell r="I460" t="str">
            <v>A</v>
          </cell>
        </row>
        <row r="461">
          <cell r="B461" t="str">
            <v>Network Manager</v>
          </cell>
          <cell r="F461" t="str">
            <v>1296</v>
          </cell>
          <cell r="G461" t="str">
            <v>A</v>
          </cell>
          <cell r="I461" t="str">
            <v>A</v>
          </cell>
        </row>
        <row r="462">
          <cell r="B462" t="str">
            <v>Night Manager</v>
          </cell>
          <cell r="F462" t="str">
            <v>1298</v>
          </cell>
          <cell r="G462" t="str">
            <v>SA</v>
          </cell>
          <cell r="I462" t="str">
            <v>O</v>
          </cell>
        </row>
        <row r="463">
          <cell r="B463" t="str">
            <v>Night Shift Supervisor, Senior</v>
          </cell>
          <cell r="F463" t="str">
            <v>1456</v>
          </cell>
          <cell r="G463" t="str">
            <v>SA</v>
          </cell>
          <cell r="I463" t="str">
            <v>O</v>
          </cell>
        </row>
        <row r="464">
          <cell r="B464" t="str">
            <v>Night Supervisor (exempt)</v>
          </cell>
          <cell r="F464" t="str">
            <v>1208</v>
          </cell>
          <cell r="G464" t="str">
            <v>SA</v>
          </cell>
          <cell r="I464" t="str">
            <v>O</v>
          </cell>
        </row>
        <row r="465">
          <cell r="B465" t="str">
            <v>Night Supervisor (non-exempt)</v>
          </cell>
          <cell r="F465" t="str">
            <v>1478</v>
          </cell>
          <cell r="G465" t="str">
            <v>SA</v>
          </cell>
          <cell r="I465" t="str">
            <v>O</v>
          </cell>
        </row>
        <row r="466">
          <cell r="B466" t="str">
            <v>Night Supervisor I</v>
          </cell>
          <cell r="G466" t="str">
            <v>S</v>
          </cell>
          <cell r="I466" t="str">
            <v>O</v>
          </cell>
        </row>
        <row r="467">
          <cell r="B467" t="str">
            <v>Night Supervisor II</v>
          </cell>
          <cell r="G467" t="str">
            <v>S</v>
          </cell>
          <cell r="I467" t="str">
            <v>O</v>
          </cell>
        </row>
        <row r="468">
          <cell r="B468" t="str">
            <v>Nurse Administrator</v>
          </cell>
          <cell r="F468" t="str">
            <v>1412</v>
          </cell>
          <cell r="G468" t="str">
            <v>M</v>
          </cell>
          <cell r="I468" t="str">
            <v>A</v>
          </cell>
        </row>
        <row r="469">
          <cell r="B469" t="str">
            <v>Nurse Manager</v>
          </cell>
          <cell r="F469" t="str">
            <v>1209</v>
          </cell>
          <cell r="G469" t="str">
            <v>M</v>
          </cell>
          <cell r="I469" t="str">
            <v>O</v>
          </cell>
        </row>
        <row r="470">
          <cell r="B470" t="str">
            <v>Nurse Practitioner</v>
          </cell>
          <cell r="G470" t="str">
            <v>M</v>
          </cell>
          <cell r="I470" t="str">
            <v>M</v>
          </cell>
        </row>
        <row r="471">
          <cell r="B471" t="str">
            <v>Nurse Practitioner (Exempt)</v>
          </cell>
          <cell r="G471" t="str">
            <v>M</v>
          </cell>
          <cell r="I471" t="str">
            <v>M</v>
          </cell>
        </row>
        <row r="472">
          <cell r="B472" t="str">
            <v>Nursing Director</v>
          </cell>
          <cell r="F472" t="str">
            <v>1210</v>
          </cell>
          <cell r="G472" t="str">
            <v>M</v>
          </cell>
          <cell r="I472" t="str">
            <v>O</v>
          </cell>
        </row>
        <row r="473">
          <cell r="B473" t="str">
            <v>Nursing Supervisor, Assistant</v>
          </cell>
          <cell r="F473" t="str">
            <v>1455</v>
          </cell>
          <cell r="G473" t="str">
            <v>M</v>
          </cell>
          <cell r="I473" t="str">
            <v>M</v>
          </cell>
        </row>
        <row r="474">
          <cell r="B474" t="str">
            <v>Nursing, Divisional Director</v>
          </cell>
          <cell r="G474" t="str">
            <v>M</v>
          </cell>
          <cell r="I474" t="str">
            <v>M</v>
          </cell>
        </row>
        <row r="475">
          <cell r="B475" t="str">
            <v>Office Manager</v>
          </cell>
          <cell r="F475" t="str">
            <v>1211</v>
          </cell>
          <cell r="G475" t="str">
            <v>A</v>
          </cell>
          <cell r="I475" t="str">
            <v>A</v>
          </cell>
        </row>
        <row r="476">
          <cell r="B476" t="str">
            <v>Operational Dev Team Director</v>
          </cell>
          <cell r="F476" t="str">
            <v>1212</v>
          </cell>
          <cell r="G476" t="str">
            <v>A</v>
          </cell>
          <cell r="I476" t="str">
            <v>A</v>
          </cell>
        </row>
        <row r="477">
          <cell r="B477" t="str">
            <v>Operations Admin Director</v>
          </cell>
          <cell r="F477" t="str">
            <v>1213</v>
          </cell>
          <cell r="G477" t="str">
            <v>A</v>
          </cell>
          <cell r="I477" t="str">
            <v>A</v>
          </cell>
        </row>
        <row r="478">
          <cell r="B478" t="str">
            <v>Operations Analyst</v>
          </cell>
          <cell r="F478" t="str">
            <v>1214</v>
          </cell>
          <cell r="G478" t="str">
            <v>A</v>
          </cell>
          <cell r="I478" t="str">
            <v>A</v>
          </cell>
        </row>
        <row r="479">
          <cell r="B479" t="str">
            <v>Operations Dev Team Spec</v>
          </cell>
          <cell r="F479" t="str">
            <v>1215</v>
          </cell>
          <cell r="G479" t="str">
            <v>A</v>
          </cell>
          <cell r="I479" t="str">
            <v>A</v>
          </cell>
        </row>
        <row r="480">
          <cell r="B480" t="str">
            <v>Operations Manager</v>
          </cell>
          <cell r="F480" t="str">
            <v>1216</v>
          </cell>
          <cell r="G480" t="str">
            <v>A</v>
          </cell>
          <cell r="I480" t="str">
            <v>A</v>
          </cell>
        </row>
        <row r="481">
          <cell r="B481" t="str">
            <v>Other Admin</v>
          </cell>
          <cell r="F481" t="str">
            <v>9991</v>
          </cell>
          <cell r="G481" t="str">
            <v>A</v>
          </cell>
          <cell r="I481" t="str">
            <v>A</v>
          </cell>
        </row>
        <row r="482">
          <cell r="B482" t="str">
            <v>Other Medical</v>
          </cell>
          <cell r="G482" t="str">
            <v>M</v>
          </cell>
          <cell r="I482" t="str">
            <v>M</v>
          </cell>
        </row>
        <row r="483">
          <cell r="B483" t="str">
            <v>Other Ops</v>
          </cell>
          <cell r="F483" t="str">
            <v>9992</v>
          </cell>
          <cell r="G483" t="str">
            <v>P</v>
          </cell>
          <cell r="I483" t="str">
            <v>O</v>
          </cell>
        </row>
        <row r="484">
          <cell r="B484" t="str">
            <v>Outreach Coordinator (exempt)</v>
          </cell>
          <cell r="F484" t="str">
            <v>1440</v>
          </cell>
          <cell r="G484" t="str">
            <v>P</v>
          </cell>
          <cell r="I484" t="str">
            <v>O</v>
          </cell>
        </row>
        <row r="485">
          <cell r="B485" t="str">
            <v>Outreach Coordinator(n-exempt)</v>
          </cell>
          <cell r="F485" t="str">
            <v>1503</v>
          </cell>
          <cell r="G485" t="str">
            <v>P</v>
          </cell>
          <cell r="I485" t="str">
            <v>O</v>
          </cell>
        </row>
        <row r="486">
          <cell r="B486" t="str">
            <v>Outreach Worker</v>
          </cell>
          <cell r="F486" t="str">
            <v>1335</v>
          </cell>
          <cell r="G486" t="str">
            <v>P</v>
          </cell>
          <cell r="I486" t="str">
            <v>O</v>
          </cell>
        </row>
        <row r="487">
          <cell r="B487" t="str">
            <v>Painter</v>
          </cell>
          <cell r="F487" t="str">
            <v>1405</v>
          </cell>
          <cell r="G487" t="str">
            <v>MA</v>
          </cell>
          <cell r="I487" t="str">
            <v>O</v>
          </cell>
        </row>
        <row r="488">
          <cell r="B488" t="str">
            <v>Paramedic</v>
          </cell>
          <cell r="F488" t="str">
            <v>1402</v>
          </cell>
          <cell r="G488" t="str">
            <v>M</v>
          </cell>
          <cell r="I488" t="str">
            <v>O</v>
          </cell>
        </row>
        <row r="489">
          <cell r="B489" t="str">
            <v>Payroll Accounting Admin.</v>
          </cell>
          <cell r="G489" t="str">
            <v>A</v>
          </cell>
          <cell r="I489" t="str">
            <v>A</v>
          </cell>
        </row>
        <row r="490">
          <cell r="B490" t="str">
            <v>Payroll Administrator I</v>
          </cell>
          <cell r="G490" t="str">
            <v>A</v>
          </cell>
          <cell r="I490" t="str">
            <v>A</v>
          </cell>
        </row>
        <row r="491">
          <cell r="B491" t="str">
            <v>Payroll Administrator II</v>
          </cell>
          <cell r="G491" t="str">
            <v>A</v>
          </cell>
          <cell r="I491" t="str">
            <v>A</v>
          </cell>
        </row>
        <row r="492">
          <cell r="B492" t="str">
            <v>Payroll Clerk</v>
          </cell>
          <cell r="G492" t="str">
            <v>A</v>
          </cell>
          <cell r="I492" t="str">
            <v>A</v>
          </cell>
        </row>
        <row r="493">
          <cell r="B493" t="str">
            <v>Payroll Manager</v>
          </cell>
          <cell r="G493" t="str">
            <v>A</v>
          </cell>
          <cell r="I493" t="str">
            <v>A</v>
          </cell>
        </row>
        <row r="494">
          <cell r="B494" t="str">
            <v>Payroll Processing Supervisor</v>
          </cell>
          <cell r="G494" t="str">
            <v>A</v>
          </cell>
          <cell r="I494" t="str">
            <v>A</v>
          </cell>
        </row>
        <row r="495">
          <cell r="B495" t="str">
            <v>Performance Improv Coord I</v>
          </cell>
          <cell r="F495" t="str">
            <v>1220</v>
          </cell>
          <cell r="G495" t="str">
            <v>P</v>
          </cell>
          <cell r="I495" t="str">
            <v>O</v>
          </cell>
        </row>
        <row r="496">
          <cell r="B496" t="str">
            <v>Performance Improv Coord II</v>
          </cell>
          <cell r="F496" t="str">
            <v>1221</v>
          </cell>
          <cell r="G496" t="str">
            <v>P</v>
          </cell>
          <cell r="I496" t="str">
            <v>O</v>
          </cell>
        </row>
        <row r="497">
          <cell r="B497" t="str">
            <v>Performance Improv Coord III</v>
          </cell>
          <cell r="F497" t="str">
            <v>1222</v>
          </cell>
          <cell r="G497" t="str">
            <v>P</v>
          </cell>
          <cell r="I497" t="str">
            <v>O</v>
          </cell>
        </row>
        <row r="498">
          <cell r="B498" t="str">
            <v>Performance Improvement Direct</v>
          </cell>
          <cell r="F498" t="str">
            <v>1422</v>
          </cell>
          <cell r="G498" t="str">
            <v>A</v>
          </cell>
          <cell r="I498" t="str">
            <v>A</v>
          </cell>
        </row>
        <row r="499">
          <cell r="B499" t="str">
            <v>Pharmacy Control Nurse</v>
          </cell>
          <cell r="F499" t="str">
            <v>1400</v>
          </cell>
          <cell r="G499" t="str">
            <v>M</v>
          </cell>
          <cell r="I499" t="str">
            <v>O</v>
          </cell>
        </row>
        <row r="500">
          <cell r="B500" t="str">
            <v>Physician (exempt)</v>
          </cell>
          <cell r="F500" t="str">
            <v>1223</v>
          </cell>
          <cell r="G500" t="str">
            <v>M</v>
          </cell>
          <cell r="I500" t="str">
            <v>M</v>
          </cell>
        </row>
        <row r="501">
          <cell r="B501" t="str">
            <v>Physician (Nonexempt)</v>
          </cell>
          <cell r="F501" t="str">
            <v>1482</v>
          </cell>
          <cell r="G501" t="str">
            <v>M</v>
          </cell>
          <cell r="I501" t="str">
            <v>M</v>
          </cell>
        </row>
        <row r="502">
          <cell r="B502" t="str">
            <v>Physician Assistant</v>
          </cell>
          <cell r="F502" t="str">
            <v>1495</v>
          </cell>
          <cell r="G502" t="str">
            <v>M</v>
          </cell>
          <cell r="I502" t="str">
            <v>M</v>
          </cell>
        </row>
        <row r="503">
          <cell r="B503" t="str">
            <v>Planning + Analysis, Director</v>
          </cell>
          <cell r="G503" t="str">
            <v>A</v>
          </cell>
          <cell r="I503" t="str">
            <v>A</v>
          </cell>
        </row>
        <row r="504">
          <cell r="B504" t="str">
            <v>President</v>
          </cell>
          <cell r="G504" t="str">
            <v>A</v>
          </cell>
          <cell r="I504" t="str">
            <v>A</v>
          </cell>
        </row>
        <row r="505">
          <cell r="B505" t="str">
            <v>President/CEO</v>
          </cell>
          <cell r="G505" t="str">
            <v>A</v>
          </cell>
          <cell r="I505" t="str">
            <v>A</v>
          </cell>
        </row>
        <row r="506">
          <cell r="B506" t="str">
            <v>President/COO</v>
          </cell>
          <cell r="G506" t="str">
            <v>A</v>
          </cell>
          <cell r="I506" t="str">
            <v>A</v>
          </cell>
        </row>
        <row r="507">
          <cell r="B507" t="str">
            <v>Principal</v>
          </cell>
          <cell r="F507">
            <v>0</v>
          </cell>
          <cell r="G507" t="str">
            <v>E</v>
          </cell>
          <cell r="I507" t="str">
            <v>A</v>
          </cell>
        </row>
        <row r="508">
          <cell r="B508" t="str">
            <v>Principal,Assistant</v>
          </cell>
          <cell r="F508">
            <v>0</v>
          </cell>
          <cell r="G508" t="str">
            <v>A</v>
          </cell>
          <cell r="I508" t="str">
            <v>A</v>
          </cell>
        </row>
        <row r="509">
          <cell r="B509" t="str">
            <v>Production Assistant</v>
          </cell>
          <cell r="G509" t="str">
            <v>A</v>
          </cell>
          <cell r="I509" t="str">
            <v>A</v>
          </cell>
        </row>
        <row r="510">
          <cell r="B510" t="str">
            <v>Production Coordinator</v>
          </cell>
          <cell r="G510" t="str">
            <v>A</v>
          </cell>
          <cell r="I510" t="str">
            <v>A</v>
          </cell>
        </row>
        <row r="511">
          <cell r="B511" t="str">
            <v>Program Administrator, Asst</v>
          </cell>
          <cell r="F511" t="str">
            <v>1430</v>
          </cell>
          <cell r="G511" t="str">
            <v>P</v>
          </cell>
          <cell r="I511" t="str">
            <v>O</v>
          </cell>
        </row>
        <row r="512">
          <cell r="B512" t="str">
            <v>Program Assistant</v>
          </cell>
          <cell r="F512" t="str">
            <v>1225</v>
          </cell>
          <cell r="G512" t="str">
            <v>P</v>
          </cell>
          <cell r="I512" t="str">
            <v>A</v>
          </cell>
        </row>
        <row r="513">
          <cell r="B513" t="str">
            <v>Program Coordinator</v>
          </cell>
          <cell r="F513" t="str">
            <v>1226</v>
          </cell>
          <cell r="G513" t="str">
            <v>P</v>
          </cell>
          <cell r="I513" t="str">
            <v>O</v>
          </cell>
        </row>
        <row r="514">
          <cell r="B514" t="str">
            <v>Program Director I</v>
          </cell>
          <cell r="F514" t="str">
            <v>1227</v>
          </cell>
          <cell r="G514" t="str">
            <v>P</v>
          </cell>
          <cell r="I514" t="str">
            <v>A</v>
          </cell>
        </row>
        <row r="515">
          <cell r="B515" t="str">
            <v>Program Director II</v>
          </cell>
          <cell r="F515" t="str">
            <v>1229</v>
          </cell>
          <cell r="G515" t="str">
            <v>P</v>
          </cell>
          <cell r="I515" t="str">
            <v>A</v>
          </cell>
        </row>
        <row r="516">
          <cell r="B516" t="str">
            <v>Program Director III</v>
          </cell>
          <cell r="F516" t="str">
            <v>1230</v>
          </cell>
          <cell r="G516" t="str">
            <v>P</v>
          </cell>
          <cell r="I516" t="str">
            <v>A</v>
          </cell>
        </row>
        <row r="517">
          <cell r="B517" t="str">
            <v>Program Director IV</v>
          </cell>
          <cell r="F517" t="str">
            <v>1231</v>
          </cell>
          <cell r="G517" t="str">
            <v>P</v>
          </cell>
          <cell r="I517" t="str">
            <v>A</v>
          </cell>
        </row>
        <row r="518">
          <cell r="B518" t="str">
            <v>Program Director, Assistant</v>
          </cell>
          <cell r="F518" t="str">
            <v>1457</v>
          </cell>
          <cell r="G518" t="str">
            <v>P</v>
          </cell>
          <cell r="I518" t="str">
            <v>A</v>
          </cell>
        </row>
        <row r="519">
          <cell r="B519" t="str">
            <v>Program Director, Milieu</v>
          </cell>
          <cell r="G519" t="str">
            <v>A</v>
          </cell>
          <cell r="I519" t="str">
            <v>A</v>
          </cell>
        </row>
        <row r="520">
          <cell r="B520" t="str">
            <v>Program Manager</v>
          </cell>
          <cell r="F520" t="str">
            <v>1232</v>
          </cell>
          <cell r="G520" t="str">
            <v>P</v>
          </cell>
          <cell r="I520" t="str">
            <v>A</v>
          </cell>
        </row>
        <row r="521">
          <cell r="B521" t="str">
            <v>Program Manager II</v>
          </cell>
          <cell r="F521" t="str">
            <v>1462</v>
          </cell>
          <cell r="G521" t="str">
            <v>P</v>
          </cell>
          <cell r="I521" t="str">
            <v>A</v>
          </cell>
        </row>
        <row r="522">
          <cell r="B522" t="str">
            <v>Program Manager, Assistant</v>
          </cell>
          <cell r="F522" t="str">
            <v>1483</v>
          </cell>
          <cell r="G522" t="str">
            <v>P</v>
          </cell>
          <cell r="I522" t="str">
            <v>A</v>
          </cell>
        </row>
        <row r="523">
          <cell r="B523" t="str">
            <v>Program Supervisor, Milieu</v>
          </cell>
          <cell r="G523" t="str">
            <v>A</v>
          </cell>
          <cell r="I523" t="str">
            <v>A</v>
          </cell>
        </row>
        <row r="524">
          <cell r="B524" t="str">
            <v>Programmer I</v>
          </cell>
          <cell r="G524" t="str">
            <v>A</v>
          </cell>
          <cell r="I524" t="str">
            <v>A</v>
          </cell>
        </row>
        <row r="525">
          <cell r="B525" t="str">
            <v>Programmer II</v>
          </cell>
          <cell r="G525" t="str">
            <v>A</v>
          </cell>
          <cell r="I525" t="str">
            <v>A</v>
          </cell>
        </row>
        <row r="526">
          <cell r="B526" t="str">
            <v>Programmer/Analyst I</v>
          </cell>
          <cell r="G526" t="str">
            <v>A</v>
          </cell>
          <cell r="I526" t="str">
            <v>A</v>
          </cell>
        </row>
        <row r="527">
          <cell r="B527" t="str">
            <v>Programmer/Analyst II</v>
          </cell>
          <cell r="G527" t="str">
            <v>A</v>
          </cell>
          <cell r="I527" t="str">
            <v>A</v>
          </cell>
        </row>
        <row r="528">
          <cell r="B528" t="str">
            <v>Project Administrator</v>
          </cell>
          <cell r="F528" t="str">
            <v>1233</v>
          </cell>
          <cell r="G528" t="str">
            <v>P</v>
          </cell>
          <cell r="I528" t="str">
            <v>A</v>
          </cell>
        </row>
        <row r="529">
          <cell r="B529" t="str">
            <v>Project Coordinator I</v>
          </cell>
          <cell r="F529" t="str">
            <v>1234</v>
          </cell>
          <cell r="G529" t="str">
            <v>P</v>
          </cell>
          <cell r="I529" t="str">
            <v>O</v>
          </cell>
        </row>
        <row r="530">
          <cell r="B530" t="str">
            <v>Project Coordinator II</v>
          </cell>
          <cell r="F530" t="str">
            <v>1235</v>
          </cell>
          <cell r="G530" t="str">
            <v>P</v>
          </cell>
          <cell r="I530" t="str">
            <v>O</v>
          </cell>
        </row>
        <row r="531">
          <cell r="B531" t="str">
            <v>Project Development Assistant</v>
          </cell>
          <cell r="F531" t="str">
            <v>1236</v>
          </cell>
          <cell r="G531" t="str">
            <v>P</v>
          </cell>
          <cell r="I531" t="str">
            <v>A</v>
          </cell>
        </row>
        <row r="532">
          <cell r="B532" t="str">
            <v>Project Manager I</v>
          </cell>
          <cell r="F532" t="str">
            <v>1237</v>
          </cell>
          <cell r="G532" t="str">
            <v>P</v>
          </cell>
          <cell r="I532" t="str">
            <v>A</v>
          </cell>
        </row>
        <row r="533">
          <cell r="B533" t="str">
            <v>Project Manager II</v>
          </cell>
          <cell r="F533" t="str">
            <v>1264</v>
          </cell>
          <cell r="G533" t="str">
            <v>P</v>
          </cell>
          <cell r="I533" t="str">
            <v>A</v>
          </cell>
        </row>
        <row r="534">
          <cell r="B534" t="str">
            <v>Property Coordinator</v>
          </cell>
          <cell r="F534" t="str">
            <v>1389</v>
          </cell>
          <cell r="G534" t="str">
            <v>A</v>
          </cell>
          <cell r="I534" t="str">
            <v>O</v>
          </cell>
        </row>
        <row r="535">
          <cell r="B535" t="str">
            <v>Property Manager</v>
          </cell>
          <cell r="F535" t="str">
            <v>1388</v>
          </cell>
          <cell r="G535" t="str">
            <v>A</v>
          </cell>
          <cell r="I535" t="str">
            <v>O</v>
          </cell>
        </row>
        <row r="536">
          <cell r="B536" t="str">
            <v>Provisional Counselor</v>
          </cell>
          <cell r="F536" t="str">
            <v>1392</v>
          </cell>
          <cell r="G536" t="str">
            <v>P</v>
          </cell>
          <cell r="I536" t="str">
            <v>O</v>
          </cell>
        </row>
        <row r="537">
          <cell r="B537" t="str">
            <v>Psychiatrist</v>
          </cell>
          <cell r="F537" t="str">
            <v>1337</v>
          </cell>
          <cell r="G537" t="str">
            <v>M</v>
          </cell>
          <cell r="I537" t="str">
            <v>M</v>
          </cell>
        </row>
        <row r="538">
          <cell r="B538" t="str">
            <v>Psychiatrist Nurse</v>
          </cell>
          <cell r="F538" t="str">
            <v>1238</v>
          </cell>
          <cell r="G538" t="str">
            <v>M</v>
          </cell>
          <cell r="I538" t="str">
            <v>M</v>
          </cell>
        </row>
        <row r="539">
          <cell r="B539" t="str">
            <v>Psychologist, Clinical</v>
          </cell>
          <cell r="F539" t="str">
            <v>1064</v>
          </cell>
          <cell r="G539" t="str">
            <v>M</v>
          </cell>
          <cell r="I539" t="str">
            <v>M</v>
          </cell>
        </row>
        <row r="540">
          <cell r="B540" t="str">
            <v>Psychologist, Clinical(NEX)</v>
          </cell>
          <cell r="F540" t="str">
            <v>1557</v>
          </cell>
          <cell r="G540" t="str">
            <v>M</v>
          </cell>
          <cell r="I540" t="str">
            <v>M</v>
          </cell>
        </row>
        <row r="541">
          <cell r="B541" t="str">
            <v>Psychologist, Director</v>
          </cell>
          <cell r="F541" t="str">
            <v>1239</v>
          </cell>
          <cell r="G541" t="str">
            <v>M</v>
          </cell>
          <cell r="I541" t="str">
            <v>M</v>
          </cell>
        </row>
        <row r="542">
          <cell r="B542" t="str">
            <v>Purchaser/Buying Agent I</v>
          </cell>
          <cell r="F542" t="str">
            <v>1041</v>
          </cell>
          <cell r="G542" t="str">
            <v>A</v>
          </cell>
          <cell r="I542" t="str">
            <v>A</v>
          </cell>
        </row>
        <row r="543">
          <cell r="B543" t="str">
            <v>Purchaser/Buying Agent II</v>
          </cell>
          <cell r="F543" t="str">
            <v>1364</v>
          </cell>
          <cell r="G543" t="str">
            <v>A</v>
          </cell>
          <cell r="I543" t="str">
            <v>A</v>
          </cell>
        </row>
        <row r="544">
          <cell r="B544" t="str">
            <v>Purchasing Agent, National</v>
          </cell>
          <cell r="F544" t="str">
            <v>1530</v>
          </cell>
          <cell r="G544" t="str">
            <v>A</v>
          </cell>
          <cell r="I544" t="str">
            <v>A</v>
          </cell>
        </row>
        <row r="545">
          <cell r="B545" t="str">
            <v>Purchasing Clerk</v>
          </cell>
          <cell r="F545" t="str">
            <v>1371</v>
          </cell>
          <cell r="G545" t="str">
            <v>A</v>
          </cell>
          <cell r="I545" t="str">
            <v>A</v>
          </cell>
        </row>
        <row r="546">
          <cell r="B546" t="str">
            <v>Purchasing Director</v>
          </cell>
          <cell r="F546" t="str">
            <v>1205</v>
          </cell>
          <cell r="G546" t="str">
            <v>A</v>
          </cell>
          <cell r="I546" t="str">
            <v>A</v>
          </cell>
        </row>
        <row r="547">
          <cell r="B547" t="str">
            <v>Purchasing Manager</v>
          </cell>
          <cell r="F547" t="str">
            <v>1240</v>
          </cell>
          <cell r="G547" t="str">
            <v>A</v>
          </cell>
          <cell r="I547" t="str">
            <v>A</v>
          </cell>
        </row>
        <row r="548">
          <cell r="B548" t="str">
            <v>Purchasing Manager, National</v>
          </cell>
          <cell r="F548" t="str">
            <v>1204</v>
          </cell>
          <cell r="G548" t="str">
            <v>A</v>
          </cell>
          <cell r="I548" t="str">
            <v>A</v>
          </cell>
        </row>
        <row r="549">
          <cell r="B549" t="str">
            <v>Quality Administrator</v>
          </cell>
          <cell r="F549" t="str">
            <v>1241</v>
          </cell>
          <cell r="G549" t="str">
            <v>A</v>
          </cell>
          <cell r="I549" t="str">
            <v>A</v>
          </cell>
        </row>
        <row r="550">
          <cell r="B550" t="str">
            <v>Quality Assurance Dir, Asst.</v>
          </cell>
          <cell r="F550" t="str">
            <v>1370</v>
          </cell>
          <cell r="G550" t="str">
            <v>A</v>
          </cell>
          <cell r="I550" t="str">
            <v>A</v>
          </cell>
        </row>
        <row r="551">
          <cell r="B551" t="str">
            <v>Quality Assurance Director</v>
          </cell>
          <cell r="F551" t="str">
            <v>1242</v>
          </cell>
          <cell r="G551" t="str">
            <v>A</v>
          </cell>
          <cell r="I551" t="str">
            <v>A</v>
          </cell>
        </row>
        <row r="552">
          <cell r="B552" t="str">
            <v>Quality Assurance Manager</v>
          </cell>
          <cell r="G552" t="str">
            <v>A</v>
          </cell>
          <cell r="I552" t="str">
            <v>A</v>
          </cell>
        </row>
        <row r="553">
          <cell r="B553" t="str">
            <v>Quality Assurance Specialist</v>
          </cell>
          <cell r="F553" t="str">
            <v>1244</v>
          </cell>
          <cell r="G553" t="str">
            <v>A</v>
          </cell>
          <cell r="I553" t="str">
            <v>A</v>
          </cell>
        </row>
        <row r="554">
          <cell r="B554" t="str">
            <v>Quality Assurance Tech</v>
          </cell>
          <cell r="F554" t="str">
            <v>1243</v>
          </cell>
          <cell r="G554" t="str">
            <v>A</v>
          </cell>
          <cell r="I554" t="str">
            <v>A</v>
          </cell>
        </row>
        <row r="555">
          <cell r="B555" t="str">
            <v>Receiving/Discharge Officer</v>
          </cell>
          <cell r="F555" t="str">
            <v>1297</v>
          </cell>
          <cell r="G555" t="str">
            <v>S</v>
          </cell>
          <cell r="I555" t="str">
            <v>O</v>
          </cell>
        </row>
        <row r="556">
          <cell r="B556" t="str">
            <v>Receptionist(PBX)</v>
          </cell>
          <cell r="F556" t="str">
            <v>1245</v>
          </cell>
          <cell r="G556" t="str">
            <v>A</v>
          </cell>
          <cell r="I556" t="str">
            <v>A</v>
          </cell>
        </row>
        <row r="557">
          <cell r="B557" t="str">
            <v>Records Clerk</v>
          </cell>
          <cell r="F557" t="str">
            <v>1246</v>
          </cell>
          <cell r="G557" t="str">
            <v>A</v>
          </cell>
          <cell r="I557" t="str">
            <v>A</v>
          </cell>
        </row>
        <row r="558">
          <cell r="B558" t="str">
            <v>Records Manager</v>
          </cell>
          <cell r="F558" t="str">
            <v>1376</v>
          </cell>
          <cell r="G558" t="str">
            <v>A</v>
          </cell>
          <cell r="I558" t="str">
            <v>A</v>
          </cell>
        </row>
        <row r="559">
          <cell r="B559" t="str">
            <v>Records Supervisor</v>
          </cell>
          <cell r="F559" t="str">
            <v>1247</v>
          </cell>
          <cell r="G559" t="str">
            <v>A</v>
          </cell>
          <cell r="I559" t="str">
            <v>A</v>
          </cell>
        </row>
        <row r="560">
          <cell r="B560" t="str">
            <v>Recovery Coach</v>
          </cell>
          <cell r="F560" t="str">
            <v>1404</v>
          </cell>
          <cell r="G560" t="str">
            <v>P</v>
          </cell>
          <cell r="I560" t="str">
            <v>O</v>
          </cell>
        </row>
        <row r="561">
          <cell r="B561" t="str">
            <v>Recovery Home Manager</v>
          </cell>
          <cell r="F561" t="str">
            <v>1451</v>
          </cell>
          <cell r="G561" t="str">
            <v>P</v>
          </cell>
          <cell r="I561" t="str">
            <v>O</v>
          </cell>
        </row>
        <row r="562">
          <cell r="B562" t="str">
            <v>Recovery Home Operator</v>
          </cell>
          <cell r="F562" t="str">
            <v>1450</v>
          </cell>
          <cell r="G562" t="str">
            <v>P</v>
          </cell>
          <cell r="I562" t="str">
            <v>O</v>
          </cell>
        </row>
        <row r="563">
          <cell r="B563" t="str">
            <v>Recreation Director</v>
          </cell>
          <cell r="F563" t="str">
            <v>1248</v>
          </cell>
          <cell r="G563" t="str">
            <v>P</v>
          </cell>
          <cell r="I563" t="str">
            <v>A</v>
          </cell>
        </row>
        <row r="564">
          <cell r="B564" t="str">
            <v>Recreation Supervisor</v>
          </cell>
          <cell r="F564" t="str">
            <v>1249</v>
          </cell>
          <cell r="G564" t="str">
            <v>P</v>
          </cell>
          <cell r="I564" t="str">
            <v>O</v>
          </cell>
        </row>
        <row r="565">
          <cell r="B565" t="str">
            <v>Recreation Supervisor (EX)</v>
          </cell>
          <cell r="F565" t="str">
            <v>1556</v>
          </cell>
          <cell r="G565" t="str">
            <v>P</v>
          </cell>
          <cell r="I565" t="str">
            <v>O</v>
          </cell>
        </row>
        <row r="566">
          <cell r="B566" t="str">
            <v>Recreation Therapist I</v>
          </cell>
          <cell r="F566" t="str">
            <v>1390</v>
          </cell>
          <cell r="G566" t="str">
            <v>P</v>
          </cell>
          <cell r="I566" t="str">
            <v>O</v>
          </cell>
        </row>
        <row r="567">
          <cell r="B567" t="str">
            <v>Recreation Therapist II</v>
          </cell>
          <cell r="F567" t="str">
            <v>1391</v>
          </cell>
          <cell r="G567" t="str">
            <v>P</v>
          </cell>
          <cell r="I567" t="str">
            <v>O</v>
          </cell>
        </row>
        <row r="568">
          <cell r="B568" t="str">
            <v>Recreation/Activities Coord</v>
          </cell>
          <cell r="F568" t="str">
            <v>1250</v>
          </cell>
          <cell r="G568" t="str">
            <v>P</v>
          </cell>
          <cell r="I568" t="str">
            <v>O</v>
          </cell>
        </row>
        <row r="569">
          <cell r="B569" t="str">
            <v>Recruiter</v>
          </cell>
          <cell r="G569" t="str">
            <v>A</v>
          </cell>
          <cell r="I569" t="str">
            <v>A</v>
          </cell>
        </row>
        <row r="570">
          <cell r="B570" t="str">
            <v>Recruiter, SR</v>
          </cell>
          <cell r="G570" t="str">
            <v>A</v>
          </cell>
          <cell r="I570" t="str">
            <v>A</v>
          </cell>
        </row>
        <row r="571">
          <cell r="B571" t="str">
            <v>Reg. Community Outreach Dir.</v>
          </cell>
          <cell r="F571" t="str">
            <v>1498</v>
          </cell>
          <cell r="G571" t="str">
            <v>P</v>
          </cell>
          <cell r="I571" t="str">
            <v>A</v>
          </cell>
        </row>
        <row r="572">
          <cell r="B572" t="str">
            <v>Regional Liaison</v>
          </cell>
          <cell r="F572" t="str">
            <v>1363</v>
          </cell>
          <cell r="G572" t="str">
            <v>A</v>
          </cell>
          <cell r="I572" t="str">
            <v>A</v>
          </cell>
        </row>
        <row r="573">
          <cell r="B573" t="str">
            <v>Regional/Divisional Director</v>
          </cell>
          <cell r="F573" t="str">
            <v>1251</v>
          </cell>
          <cell r="G573" t="str">
            <v>A</v>
          </cell>
          <cell r="I573" t="str">
            <v>A</v>
          </cell>
        </row>
        <row r="574">
          <cell r="B574" t="str">
            <v>Registered Nurse</v>
          </cell>
          <cell r="F574" t="str">
            <v>1252</v>
          </cell>
          <cell r="G574" t="str">
            <v>M</v>
          </cell>
          <cell r="I574" t="str">
            <v>M</v>
          </cell>
        </row>
        <row r="575">
          <cell r="B575" t="str">
            <v>Registered Nurse (Non-Exempt)</v>
          </cell>
          <cell r="F575" t="str">
            <v>1348</v>
          </cell>
          <cell r="G575" t="str">
            <v>M</v>
          </cell>
          <cell r="I575" t="str">
            <v>M</v>
          </cell>
        </row>
        <row r="576">
          <cell r="B576" t="str">
            <v>Registered Nurse, Divisional</v>
          </cell>
          <cell r="G576" t="str">
            <v>M</v>
          </cell>
          <cell r="I576" t="str">
            <v>M</v>
          </cell>
        </row>
        <row r="577">
          <cell r="B577" t="str">
            <v>Release Coordinator</v>
          </cell>
          <cell r="F577" t="str">
            <v>1320</v>
          </cell>
          <cell r="G577" t="str">
            <v>P</v>
          </cell>
          <cell r="I577" t="str">
            <v>O</v>
          </cell>
        </row>
        <row r="578">
          <cell r="B578" t="str">
            <v>Research Assistant</v>
          </cell>
          <cell r="F578" t="str">
            <v>1253</v>
          </cell>
          <cell r="G578" t="str">
            <v>A</v>
          </cell>
          <cell r="I578" t="str">
            <v>O</v>
          </cell>
        </row>
        <row r="579">
          <cell r="B579" t="str">
            <v>Residential Programs Director</v>
          </cell>
          <cell r="F579" t="str">
            <v>1254</v>
          </cell>
          <cell r="G579" t="str">
            <v>P</v>
          </cell>
          <cell r="I579" t="str">
            <v>A</v>
          </cell>
        </row>
        <row r="580">
          <cell r="B580" t="str">
            <v>Revenue Accountant</v>
          </cell>
          <cell r="G580" t="str">
            <v>A</v>
          </cell>
          <cell r="I580" t="str">
            <v>A</v>
          </cell>
        </row>
        <row r="581">
          <cell r="B581" t="str">
            <v>RFMS Coordinator</v>
          </cell>
          <cell r="F581" t="str">
            <v>1442</v>
          </cell>
          <cell r="G581" t="str">
            <v>P</v>
          </cell>
          <cell r="I581" t="str">
            <v>O</v>
          </cell>
        </row>
        <row r="582">
          <cell r="B582" t="str">
            <v>Safety Assistant</v>
          </cell>
          <cell r="F582" t="str">
            <v>1381</v>
          </cell>
          <cell r="G582" t="str">
            <v>P</v>
          </cell>
          <cell r="I582" t="str">
            <v>O</v>
          </cell>
        </row>
        <row r="583">
          <cell r="B583" t="str">
            <v>Safety Manager</v>
          </cell>
          <cell r="F583" t="str">
            <v>1255</v>
          </cell>
          <cell r="G583" t="str">
            <v>P</v>
          </cell>
          <cell r="I583" t="str">
            <v>O</v>
          </cell>
        </row>
        <row r="584">
          <cell r="B584" t="str">
            <v>Safety Specialist, Sr (Corp)</v>
          </cell>
          <cell r="F584" t="str">
            <v>1533</v>
          </cell>
          <cell r="G584" t="str">
            <v>P</v>
          </cell>
          <cell r="I584" t="str">
            <v>A</v>
          </cell>
        </row>
        <row r="585">
          <cell r="B585" t="str">
            <v>Secretary/Receptionist</v>
          </cell>
          <cell r="F585" t="str">
            <v>1256</v>
          </cell>
          <cell r="G585" t="str">
            <v>A</v>
          </cell>
          <cell r="I585" t="str">
            <v>A</v>
          </cell>
        </row>
        <row r="586">
          <cell r="B586" t="str">
            <v>Security Clerk</v>
          </cell>
          <cell r="F586" t="str">
            <v>1257</v>
          </cell>
          <cell r="G586" t="str">
            <v>S</v>
          </cell>
          <cell r="I586" t="str">
            <v>O</v>
          </cell>
        </row>
        <row r="587">
          <cell r="B587" t="str">
            <v>Security Guard</v>
          </cell>
          <cell r="F587" t="str">
            <v>1258</v>
          </cell>
          <cell r="G587" t="str">
            <v>S</v>
          </cell>
          <cell r="I587" t="str">
            <v>O</v>
          </cell>
        </row>
        <row r="588">
          <cell r="B588" t="str">
            <v>Security Manager</v>
          </cell>
          <cell r="F588" t="str">
            <v>1259</v>
          </cell>
          <cell r="G588" t="str">
            <v>SA</v>
          </cell>
          <cell r="I588" t="str">
            <v>O</v>
          </cell>
        </row>
        <row r="589">
          <cell r="B589" t="str">
            <v>Security Specialist</v>
          </cell>
          <cell r="F589" t="str">
            <v>1329</v>
          </cell>
          <cell r="G589" t="str">
            <v>S</v>
          </cell>
          <cell r="I589" t="str">
            <v>O</v>
          </cell>
        </row>
        <row r="590">
          <cell r="B590" t="str">
            <v>Senior Facility Dir., Programs</v>
          </cell>
          <cell r="F590" t="str">
            <v>1534</v>
          </cell>
          <cell r="G590" t="str">
            <v>P</v>
          </cell>
          <cell r="I590" t="str">
            <v>A</v>
          </cell>
        </row>
        <row r="591">
          <cell r="B591" t="str">
            <v>Senior Vice President</v>
          </cell>
          <cell r="F591">
            <v>0</v>
          </cell>
          <cell r="G591" t="str">
            <v>A</v>
          </cell>
          <cell r="I591" t="str">
            <v>A</v>
          </cell>
        </row>
        <row r="592">
          <cell r="B592" t="str">
            <v>Senior Warden</v>
          </cell>
          <cell r="F592" t="str">
            <v>1406</v>
          </cell>
          <cell r="G592" t="str">
            <v>A</v>
          </cell>
          <cell r="I592" t="str">
            <v>A</v>
          </cell>
        </row>
        <row r="593">
          <cell r="B593" t="str">
            <v>Sergeant</v>
          </cell>
          <cell r="F593" t="str">
            <v>1267</v>
          </cell>
          <cell r="G593" t="str">
            <v>S</v>
          </cell>
          <cell r="I593" t="str">
            <v>O</v>
          </cell>
        </row>
        <row r="594">
          <cell r="B594" t="str">
            <v>Sewer/Fresh Water Operator</v>
          </cell>
          <cell r="F594" t="str">
            <v>1268</v>
          </cell>
          <cell r="G594" t="str">
            <v>MA</v>
          </cell>
          <cell r="I594" t="str">
            <v>O</v>
          </cell>
        </row>
        <row r="595">
          <cell r="B595" t="str">
            <v>Shift Supervisor</v>
          </cell>
          <cell r="F595" t="str">
            <v>1269</v>
          </cell>
          <cell r="G595" t="str">
            <v>SA</v>
          </cell>
          <cell r="I595" t="str">
            <v>O</v>
          </cell>
        </row>
        <row r="596">
          <cell r="B596" t="str">
            <v>Shift Supervisor II</v>
          </cell>
          <cell r="F596" t="str">
            <v>1385</v>
          </cell>
          <cell r="G596" t="str">
            <v>SA</v>
          </cell>
          <cell r="I596" t="str">
            <v>O</v>
          </cell>
        </row>
        <row r="597">
          <cell r="B597" t="str">
            <v>Shift Supervisor, Assistant</v>
          </cell>
          <cell r="F597" t="str">
            <v>1387</v>
          </cell>
          <cell r="G597" t="str">
            <v>SA</v>
          </cell>
          <cell r="I597" t="str">
            <v>O</v>
          </cell>
        </row>
        <row r="598">
          <cell r="B598" t="str">
            <v>Social Services Director</v>
          </cell>
          <cell r="F598" t="str">
            <v>1439</v>
          </cell>
          <cell r="G598" t="str">
            <v>P</v>
          </cell>
          <cell r="I598" t="str">
            <v>A</v>
          </cell>
        </row>
        <row r="599">
          <cell r="B599" t="str">
            <v>Special Projects Clerk</v>
          </cell>
          <cell r="F599" t="str">
            <v>1270</v>
          </cell>
          <cell r="G599" t="str">
            <v>P</v>
          </cell>
          <cell r="I599" t="str">
            <v>O</v>
          </cell>
        </row>
        <row r="600">
          <cell r="B600" t="str">
            <v>Special Projects Director</v>
          </cell>
          <cell r="F600" t="str">
            <v>1271</v>
          </cell>
          <cell r="G600" t="str">
            <v>P</v>
          </cell>
          <cell r="I600" t="str">
            <v>A</v>
          </cell>
        </row>
        <row r="601">
          <cell r="B601" t="str">
            <v>Special Projects Manager</v>
          </cell>
          <cell r="F601" t="str">
            <v>1382</v>
          </cell>
          <cell r="G601" t="str">
            <v>P</v>
          </cell>
          <cell r="I601" t="str">
            <v>A</v>
          </cell>
        </row>
        <row r="602">
          <cell r="B602" t="str">
            <v>Sr. Business Analyst</v>
          </cell>
          <cell r="G602" t="str">
            <v>A</v>
          </cell>
          <cell r="I602" t="str">
            <v>A</v>
          </cell>
        </row>
        <row r="603">
          <cell r="B603" t="str">
            <v>Sr. Vice President, CAO</v>
          </cell>
          <cell r="G603" t="str">
            <v>A</v>
          </cell>
          <cell r="I603" t="str">
            <v>A</v>
          </cell>
        </row>
        <row r="604">
          <cell r="B604" t="str">
            <v>Staff Housing Manager</v>
          </cell>
          <cell r="F604" t="str">
            <v>1302</v>
          </cell>
          <cell r="G604" t="str">
            <v>A</v>
          </cell>
          <cell r="I604" t="str">
            <v>A</v>
          </cell>
        </row>
        <row r="605">
          <cell r="B605" t="str">
            <v>Subst. Abuse Coun.(Non-Exempt)</v>
          </cell>
          <cell r="F605" t="str">
            <v>1330</v>
          </cell>
          <cell r="G605" t="str">
            <v>P</v>
          </cell>
          <cell r="I605" t="str">
            <v>O</v>
          </cell>
        </row>
        <row r="606">
          <cell r="B606" t="str">
            <v>Substance Abuse Counselor</v>
          </cell>
          <cell r="F606" t="str">
            <v>1272</v>
          </cell>
          <cell r="G606" t="str">
            <v>P</v>
          </cell>
          <cell r="I606" t="str">
            <v>O</v>
          </cell>
        </row>
        <row r="607">
          <cell r="B607" t="str">
            <v>Support Services Coordinator</v>
          </cell>
          <cell r="F607" t="str">
            <v>1274</v>
          </cell>
          <cell r="G607" t="str">
            <v>P</v>
          </cell>
          <cell r="I607" t="str">
            <v>O</v>
          </cell>
        </row>
        <row r="608">
          <cell r="B608" t="str">
            <v>Surveillance Monitor</v>
          </cell>
          <cell r="F608" t="str">
            <v>1496</v>
          </cell>
          <cell r="G608" t="str">
            <v>S</v>
          </cell>
          <cell r="I608" t="str">
            <v>O</v>
          </cell>
        </row>
        <row r="609">
          <cell r="B609" t="str">
            <v>Surveillance Monitor/CWS Super</v>
          </cell>
          <cell r="F609" t="str">
            <v>1452</v>
          </cell>
          <cell r="G609" t="str">
            <v>S</v>
          </cell>
          <cell r="I609" t="str">
            <v>O</v>
          </cell>
        </row>
        <row r="610">
          <cell r="B610" t="str">
            <v>Systems Analyst</v>
          </cell>
          <cell r="F610" t="str">
            <v>1331</v>
          </cell>
          <cell r="G610" t="str">
            <v>A</v>
          </cell>
          <cell r="I610" t="str">
            <v>A</v>
          </cell>
        </row>
        <row r="611">
          <cell r="B611" t="str">
            <v>Teacher</v>
          </cell>
          <cell r="F611" t="str">
            <v>1275</v>
          </cell>
          <cell r="G611" t="str">
            <v>E</v>
          </cell>
          <cell r="I611" t="str">
            <v>O</v>
          </cell>
        </row>
        <row r="612">
          <cell r="B612" t="str">
            <v>Teacher (Non-Exempt)</v>
          </cell>
          <cell r="F612" t="str">
            <v>1317</v>
          </cell>
          <cell r="G612" t="str">
            <v>E</v>
          </cell>
          <cell r="I612" t="str">
            <v>O</v>
          </cell>
        </row>
        <row r="613">
          <cell r="B613" t="str">
            <v>Teacher (Part Time Hourly)</v>
          </cell>
          <cell r="F613" t="str">
            <v>1362</v>
          </cell>
          <cell r="G613" t="str">
            <v>E</v>
          </cell>
          <cell r="I613" t="str">
            <v>O</v>
          </cell>
        </row>
        <row r="614">
          <cell r="B614" t="str">
            <v>Teacher Aide</v>
          </cell>
          <cell r="F614" t="str">
            <v>1276</v>
          </cell>
          <cell r="G614" t="str">
            <v>E</v>
          </cell>
          <cell r="I614" t="str">
            <v>O</v>
          </cell>
        </row>
        <row r="615">
          <cell r="B615" t="str">
            <v>Teacher Substitute Aide</v>
          </cell>
          <cell r="F615" t="str">
            <v>1277</v>
          </cell>
          <cell r="G615" t="str">
            <v>E</v>
          </cell>
          <cell r="I615" t="str">
            <v>O</v>
          </cell>
        </row>
        <row r="616">
          <cell r="B616" t="str">
            <v>Teacher Supervisor</v>
          </cell>
          <cell r="F616" t="str">
            <v>1512</v>
          </cell>
          <cell r="G616" t="str">
            <v>E</v>
          </cell>
          <cell r="I616" t="str">
            <v>O</v>
          </cell>
        </row>
        <row r="617">
          <cell r="B617" t="str">
            <v>Teacher, Special Education</v>
          </cell>
          <cell r="F617" t="str">
            <v>1526</v>
          </cell>
          <cell r="G617" t="str">
            <v>E</v>
          </cell>
          <cell r="I617" t="str">
            <v>O</v>
          </cell>
        </row>
        <row r="618">
          <cell r="B618" t="str">
            <v>Teacher, Special Education NE</v>
          </cell>
          <cell r="G618" t="str">
            <v>E</v>
          </cell>
          <cell r="I618" t="str">
            <v>O</v>
          </cell>
        </row>
        <row r="619">
          <cell r="B619" t="str">
            <v>Teacher, Substitute</v>
          </cell>
          <cell r="F619" t="str">
            <v>1273</v>
          </cell>
          <cell r="G619" t="str">
            <v>E</v>
          </cell>
          <cell r="I619" t="str">
            <v>O</v>
          </cell>
        </row>
        <row r="620">
          <cell r="B620" t="str">
            <v>Technical Proposal Writer</v>
          </cell>
          <cell r="G620" t="str">
            <v>A</v>
          </cell>
          <cell r="I620" t="str">
            <v>A</v>
          </cell>
        </row>
        <row r="621">
          <cell r="B621" t="str">
            <v>Technical Publications Writer</v>
          </cell>
          <cell r="G621" t="str">
            <v>A</v>
          </cell>
          <cell r="I621" t="str">
            <v>A</v>
          </cell>
        </row>
        <row r="622">
          <cell r="B622" t="str">
            <v>Technical Specialist</v>
          </cell>
          <cell r="G622" t="str">
            <v>A</v>
          </cell>
          <cell r="I622" t="str">
            <v>A</v>
          </cell>
        </row>
        <row r="623">
          <cell r="B623" t="str">
            <v>Telecommunications Admin</v>
          </cell>
          <cell r="G623" t="str">
            <v>A</v>
          </cell>
          <cell r="I623" t="str">
            <v>A</v>
          </cell>
        </row>
        <row r="624">
          <cell r="B624" t="str">
            <v>Telecommunications Manager</v>
          </cell>
          <cell r="G624" t="str">
            <v>A</v>
          </cell>
          <cell r="I624" t="str">
            <v>A</v>
          </cell>
        </row>
        <row r="625">
          <cell r="B625" t="str">
            <v>Therapeutic Staff Support</v>
          </cell>
          <cell r="F625" t="str">
            <v>1278</v>
          </cell>
          <cell r="G625" t="str">
            <v>P</v>
          </cell>
          <cell r="I625" t="str">
            <v>O</v>
          </cell>
        </row>
        <row r="626">
          <cell r="B626" t="str">
            <v>Therapeutic Staff Support-Bill</v>
          </cell>
          <cell r="F626" t="str">
            <v>1278B</v>
          </cell>
          <cell r="G626" t="str">
            <v>P</v>
          </cell>
          <cell r="I626" t="str">
            <v>O</v>
          </cell>
        </row>
        <row r="627">
          <cell r="B627" t="str">
            <v>Therapist I (exempt)</v>
          </cell>
          <cell r="F627" t="str">
            <v>1279</v>
          </cell>
          <cell r="G627" t="str">
            <v>P</v>
          </cell>
          <cell r="I627" t="str">
            <v>O</v>
          </cell>
        </row>
        <row r="628">
          <cell r="B628" t="str">
            <v>Therapist I (non-exempt)</v>
          </cell>
          <cell r="F628" t="str">
            <v>1479</v>
          </cell>
          <cell r="G628" t="str">
            <v>P</v>
          </cell>
          <cell r="I628" t="str">
            <v>O</v>
          </cell>
        </row>
        <row r="629">
          <cell r="B629" t="str">
            <v>Therapist I (non-exempt)-Bill</v>
          </cell>
          <cell r="F629" t="str">
            <v>1479B</v>
          </cell>
          <cell r="G629" t="str">
            <v>P</v>
          </cell>
          <cell r="I629" t="str">
            <v>O</v>
          </cell>
        </row>
        <row r="630">
          <cell r="B630" t="str">
            <v>Therapist II</v>
          </cell>
          <cell r="F630" t="str">
            <v>1280</v>
          </cell>
          <cell r="G630" t="str">
            <v>P</v>
          </cell>
          <cell r="I630" t="str">
            <v>O</v>
          </cell>
        </row>
        <row r="631">
          <cell r="B631" t="str">
            <v>Toxicology Technician</v>
          </cell>
          <cell r="F631" t="str">
            <v>1339</v>
          </cell>
          <cell r="G631" t="str">
            <v>P</v>
          </cell>
          <cell r="I631" t="str">
            <v>O</v>
          </cell>
        </row>
        <row r="632">
          <cell r="B632" t="str">
            <v>Trainer</v>
          </cell>
          <cell r="F632" t="str">
            <v>1281</v>
          </cell>
          <cell r="G632" t="str">
            <v>E</v>
          </cell>
          <cell r="I632" t="str">
            <v>A</v>
          </cell>
        </row>
        <row r="633">
          <cell r="B633" t="str">
            <v>Trainer (Non-Exempt)</v>
          </cell>
          <cell r="F633" t="str">
            <v>1459</v>
          </cell>
          <cell r="G633" t="str">
            <v>E</v>
          </cell>
          <cell r="I633" t="str">
            <v>A</v>
          </cell>
        </row>
        <row r="634">
          <cell r="B634" t="str">
            <v>Training Director</v>
          </cell>
          <cell r="F634" t="str">
            <v>1282</v>
          </cell>
          <cell r="G634" t="str">
            <v>A</v>
          </cell>
          <cell r="I634" t="str">
            <v>A</v>
          </cell>
        </row>
        <row r="635">
          <cell r="B635" t="str">
            <v>Training Director,Assistant</v>
          </cell>
          <cell r="F635" t="str">
            <v>1031</v>
          </cell>
          <cell r="G635" t="str">
            <v>A</v>
          </cell>
          <cell r="I635" t="str">
            <v>A</v>
          </cell>
        </row>
        <row r="636">
          <cell r="B636" t="str">
            <v>Training Manager</v>
          </cell>
          <cell r="F636" t="str">
            <v>1283</v>
          </cell>
          <cell r="G636" t="str">
            <v>A</v>
          </cell>
          <cell r="I636" t="str">
            <v>A</v>
          </cell>
        </row>
        <row r="637">
          <cell r="B637" t="str">
            <v>Transcriptions</v>
          </cell>
          <cell r="F637" t="str">
            <v>1284</v>
          </cell>
          <cell r="G637" t="str">
            <v>A</v>
          </cell>
          <cell r="I637" t="str">
            <v>A</v>
          </cell>
        </row>
        <row r="638">
          <cell r="B638" t="str">
            <v>Transportation Coordinator</v>
          </cell>
          <cell r="F638" t="str">
            <v>1461</v>
          </cell>
          <cell r="G638" t="str">
            <v>SA</v>
          </cell>
          <cell r="I638" t="str">
            <v>O</v>
          </cell>
        </row>
        <row r="639">
          <cell r="B639" t="str">
            <v>Transportation Officer</v>
          </cell>
          <cell r="F639" t="str">
            <v>1380</v>
          </cell>
          <cell r="G639" t="str">
            <v>S</v>
          </cell>
          <cell r="I639" t="str">
            <v>O</v>
          </cell>
        </row>
        <row r="640">
          <cell r="B640" t="str">
            <v>Treasurer</v>
          </cell>
          <cell r="G640" t="str">
            <v>A</v>
          </cell>
          <cell r="I640" t="str">
            <v>A</v>
          </cell>
        </row>
        <row r="641">
          <cell r="B641" t="str">
            <v>Treatment Specialist</v>
          </cell>
          <cell r="F641" t="str">
            <v>1304</v>
          </cell>
          <cell r="G641" t="str">
            <v>P</v>
          </cell>
          <cell r="I641" t="str">
            <v>O</v>
          </cell>
        </row>
        <row r="642">
          <cell r="B642" t="str">
            <v>Treatment Supervisor I</v>
          </cell>
          <cell r="F642" t="str">
            <v>1285</v>
          </cell>
          <cell r="G642" t="str">
            <v>P</v>
          </cell>
          <cell r="I642" t="str">
            <v>O</v>
          </cell>
        </row>
        <row r="643">
          <cell r="B643" t="str">
            <v>Treatment Supervisor I (nonex)</v>
          </cell>
          <cell r="F643" t="str">
            <v>1536</v>
          </cell>
          <cell r="G643" t="str">
            <v>P</v>
          </cell>
          <cell r="I643" t="str">
            <v>O</v>
          </cell>
        </row>
        <row r="644">
          <cell r="B644" t="str">
            <v>Treatment Supervisor II</v>
          </cell>
          <cell r="F644" t="str">
            <v>1265</v>
          </cell>
          <cell r="G644" t="str">
            <v>P</v>
          </cell>
          <cell r="I644" t="str">
            <v>O</v>
          </cell>
        </row>
        <row r="645">
          <cell r="B645" t="str">
            <v>Treatment Supervisor II (n-ex)</v>
          </cell>
          <cell r="G645" t="str">
            <v>P</v>
          </cell>
          <cell r="I645" t="str">
            <v>O</v>
          </cell>
        </row>
        <row r="646">
          <cell r="B646" t="str">
            <v>Treatment Supervisor III</v>
          </cell>
          <cell r="F646" t="str">
            <v>1416</v>
          </cell>
          <cell r="G646" t="str">
            <v>P</v>
          </cell>
          <cell r="I646" t="str">
            <v>O</v>
          </cell>
        </row>
        <row r="647">
          <cell r="B647" t="str">
            <v>Treatment Supervisor, Assist.</v>
          </cell>
          <cell r="F647" t="str">
            <v>1356</v>
          </cell>
          <cell r="G647" t="str">
            <v>P</v>
          </cell>
          <cell r="I647" t="str">
            <v>O</v>
          </cell>
        </row>
        <row r="648">
          <cell r="B648" t="str">
            <v>Unit Manager</v>
          </cell>
          <cell r="F648" t="str">
            <v>1286</v>
          </cell>
          <cell r="G648" t="str">
            <v>U</v>
          </cell>
          <cell r="I648" t="str">
            <v>O</v>
          </cell>
        </row>
        <row r="649">
          <cell r="B649" t="str">
            <v>Unit Manager, SR</v>
          </cell>
          <cell r="F649" t="str">
            <v>1428</v>
          </cell>
          <cell r="G649" t="str">
            <v>U</v>
          </cell>
          <cell r="I649" t="str">
            <v>O</v>
          </cell>
        </row>
        <row r="650">
          <cell r="B650" t="str">
            <v>Unit Secretary</v>
          </cell>
          <cell r="F650" t="str">
            <v>1605</v>
          </cell>
          <cell r="G650" t="str">
            <v>U</v>
          </cell>
          <cell r="I650" t="str">
            <v>A</v>
          </cell>
        </row>
        <row r="651">
          <cell r="B651" t="str">
            <v>Vice President</v>
          </cell>
          <cell r="F651">
            <v>0</v>
          </cell>
          <cell r="G651" t="str">
            <v>A</v>
          </cell>
          <cell r="I651" t="str">
            <v>A</v>
          </cell>
        </row>
        <row r="652">
          <cell r="B652" t="str">
            <v>Vice President, Internal Audit</v>
          </cell>
          <cell r="G652" t="str">
            <v>A</v>
          </cell>
          <cell r="I652" t="str">
            <v>A</v>
          </cell>
        </row>
        <row r="653">
          <cell r="B653" t="str">
            <v>Vocational Coordinator</v>
          </cell>
          <cell r="F653" t="str">
            <v>1288</v>
          </cell>
          <cell r="G653" t="str">
            <v>P</v>
          </cell>
          <cell r="I653" t="str">
            <v>O</v>
          </cell>
        </row>
        <row r="654">
          <cell r="B654" t="str">
            <v>Vocational Coordinator (EX)</v>
          </cell>
          <cell r="F654" t="str">
            <v>1553</v>
          </cell>
          <cell r="G654" t="str">
            <v>P</v>
          </cell>
          <cell r="I654" t="str">
            <v>A</v>
          </cell>
        </row>
        <row r="655">
          <cell r="B655" t="str">
            <v>Vocational Trainer</v>
          </cell>
          <cell r="F655" t="str">
            <v>1611</v>
          </cell>
          <cell r="G655" t="str">
            <v>P</v>
          </cell>
          <cell r="I655" t="str">
            <v>O</v>
          </cell>
        </row>
        <row r="656">
          <cell r="B656" t="str">
            <v>Volunteer Coordinator</v>
          </cell>
          <cell r="F656">
            <v>0</v>
          </cell>
          <cell r="G656" t="str">
            <v>A</v>
          </cell>
          <cell r="I656" t="str">
            <v>A</v>
          </cell>
        </row>
        <row r="657">
          <cell r="B657" t="str">
            <v>VP &amp; Corporate Controller</v>
          </cell>
          <cell r="G657" t="str">
            <v>A</v>
          </cell>
          <cell r="I657" t="str">
            <v>A</v>
          </cell>
        </row>
        <row r="658">
          <cell r="B658" t="str">
            <v>VP &amp; Corporate Secretary</v>
          </cell>
          <cell r="G658" t="str">
            <v>A</v>
          </cell>
          <cell r="I658" t="str">
            <v>A</v>
          </cell>
        </row>
        <row r="659">
          <cell r="B659" t="str">
            <v>VP &amp; IS Director</v>
          </cell>
          <cell r="G659" t="str">
            <v>A</v>
          </cell>
          <cell r="I659" t="str">
            <v>A</v>
          </cell>
        </row>
        <row r="660">
          <cell r="B660" t="str">
            <v>VP &amp; Operations Administration</v>
          </cell>
          <cell r="G660" t="str">
            <v>A</v>
          </cell>
          <cell r="I660" t="str">
            <v>A</v>
          </cell>
        </row>
        <row r="661">
          <cell r="B661" t="str">
            <v>VP &amp; Public Affairs Director</v>
          </cell>
          <cell r="G661" t="str">
            <v>A</v>
          </cell>
          <cell r="I661" t="str">
            <v>A</v>
          </cell>
        </row>
        <row r="662">
          <cell r="B662" t="str">
            <v>VP of Business Development</v>
          </cell>
          <cell r="G662" t="str">
            <v>A</v>
          </cell>
          <cell r="I662" t="str">
            <v>A</v>
          </cell>
        </row>
        <row r="663">
          <cell r="B663" t="str">
            <v>VP, Adult Secure</v>
          </cell>
          <cell r="G663" t="str">
            <v>A</v>
          </cell>
          <cell r="I663" t="str">
            <v>A</v>
          </cell>
        </row>
        <row r="664">
          <cell r="B664" t="str">
            <v>VP, CFO &amp; Treasurer</v>
          </cell>
          <cell r="G664" t="str">
            <v>A</v>
          </cell>
          <cell r="I664" t="str">
            <v>A</v>
          </cell>
        </row>
        <row r="665">
          <cell r="B665" t="str">
            <v>VP, Fin. Planning &amp; Analysis</v>
          </cell>
          <cell r="G665" t="str">
            <v>A</v>
          </cell>
          <cell r="I665" t="str">
            <v>A</v>
          </cell>
        </row>
        <row r="666">
          <cell r="B666" t="str">
            <v>VP, Purchasing</v>
          </cell>
          <cell r="G666" t="str">
            <v>A</v>
          </cell>
          <cell r="I666" t="str">
            <v>A</v>
          </cell>
        </row>
        <row r="667">
          <cell r="B667" t="str">
            <v>Warehouse Worker</v>
          </cell>
          <cell r="F667" t="str">
            <v>1289</v>
          </cell>
          <cell r="G667" t="str">
            <v>A</v>
          </cell>
          <cell r="I667" t="str">
            <v>O</v>
          </cell>
        </row>
        <row r="668">
          <cell r="B668" t="str">
            <v>Western DFO</v>
          </cell>
          <cell r="G668" t="str">
            <v>A</v>
          </cell>
          <cell r="I668" t="str">
            <v>A</v>
          </cell>
        </row>
        <row r="669">
          <cell r="B669" t="str">
            <v>Workbridge Services Supervisor</v>
          </cell>
          <cell r="F669" t="str">
            <v>1290</v>
          </cell>
          <cell r="G669" t="str">
            <v>P</v>
          </cell>
          <cell r="I669" t="str">
            <v>O</v>
          </cell>
        </row>
        <row r="670">
          <cell r="B670" t="str">
            <v>Workers Comp Analyst</v>
          </cell>
          <cell r="G670" t="str">
            <v>A</v>
          </cell>
          <cell r="I670" t="str">
            <v>A</v>
          </cell>
        </row>
        <row r="671">
          <cell r="B671" t="str">
            <v>Youth Corrections Counselor I</v>
          </cell>
          <cell r="F671" t="str">
            <v>1311</v>
          </cell>
          <cell r="G671" t="str">
            <v>P</v>
          </cell>
          <cell r="I671" t="str">
            <v>O</v>
          </cell>
        </row>
        <row r="672">
          <cell r="B672" t="str">
            <v>Youth Corrections Counselor II</v>
          </cell>
          <cell r="F672" t="str">
            <v>1312</v>
          </cell>
          <cell r="G672" t="str">
            <v>P</v>
          </cell>
          <cell r="I672" t="str">
            <v>O</v>
          </cell>
        </row>
        <row r="673">
          <cell r="B673" t="str">
            <v>Youth Corrections Tech I</v>
          </cell>
          <cell r="F673" t="str">
            <v>1306</v>
          </cell>
          <cell r="G673" t="str">
            <v>P</v>
          </cell>
          <cell r="I673" t="str">
            <v>O</v>
          </cell>
        </row>
        <row r="674">
          <cell r="B674" t="str">
            <v>Youth Corrections Tech II</v>
          </cell>
          <cell r="F674" t="str">
            <v>1307</v>
          </cell>
          <cell r="G674" t="str">
            <v>P</v>
          </cell>
          <cell r="I674" t="str">
            <v>O</v>
          </cell>
        </row>
      </sheetData>
      <sheetData sheetId="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uts"/>
      <sheetName val="XL_ADD1"/>
      <sheetName val="XL_ADD2"/>
      <sheetName val="Forecast"/>
      <sheetName val="XL_ADD10"/>
      <sheetName val="XL_ADD11"/>
      <sheetName val="Actuals"/>
      <sheetName val="XL_ADD12"/>
      <sheetName val="XL_ADD13"/>
      <sheetName val="Plan"/>
      <sheetName val="XL_ADD14"/>
      <sheetName val="XL_ADD15"/>
      <sheetName val="Prior_Year"/>
      <sheetName val="Proforma"/>
      <sheetName val="Financials"/>
      <sheetName val="YTD FINANCIALS"/>
      <sheetName val="Fcst Detail"/>
      <sheetName val="PF Detail"/>
      <sheetName val="Prof M-O-M"/>
      <sheetName val="Prof M-O-M Var"/>
      <sheetName val="VAR TO PLAN"/>
      <sheetName val="VAR TO FCST"/>
      <sheetName val="YTD VAR"/>
      <sheetName val="FCST VAR TO PLAN"/>
      <sheetName val="Cover Pg"/>
      <sheetName val="Exec Summary YTD"/>
      <sheetName val="Exec Summ Fcst Var"/>
      <sheetName val="Lookup Tbls"/>
      <sheetName val="Module1"/>
      <sheetName val="Module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1.1 FY18-19"/>
      <sheetName val="B-1.2 FY19-20"/>
      <sheetName val="B-1.3 FY20-21"/>
      <sheetName val="B-1.4 Optional FY21-22"/>
      <sheetName val="B-1.5 Optional FY22-23"/>
      <sheetName val="Exhibit B-2"/>
      <sheetName val="Exhibit B-3"/>
      <sheetName val="Summary"/>
    </sheetNames>
    <sheetDataSet>
      <sheetData sheetId="0"/>
      <sheetData sheetId="1">
        <row r="34">
          <cell r="M34">
            <v>2000</v>
          </cell>
        </row>
      </sheetData>
      <sheetData sheetId="2">
        <row r="34">
          <cell r="M34">
            <v>2000</v>
          </cell>
        </row>
      </sheetData>
      <sheetData sheetId="3">
        <row r="34">
          <cell r="M34">
            <v>2000</v>
          </cell>
        </row>
      </sheetData>
      <sheetData sheetId="4"/>
      <sheetData sheetId="5"/>
      <sheetData sheetId="6"/>
      <sheetData sheetId="7"/>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DCA009-B729-4424-B4B0-493A7F5F79EF}">
  <sheetPr>
    <pageSetUpPr fitToPage="1"/>
  </sheetPr>
  <dimension ref="A1:V69"/>
  <sheetViews>
    <sheetView showGridLines="0" view="pageLayout" zoomScale="115" zoomScaleNormal="130" zoomScalePageLayoutView="115" workbookViewId="0">
      <selection activeCell="B69" sqref="B69:K69"/>
    </sheetView>
  </sheetViews>
  <sheetFormatPr defaultColWidth="9.140625" defaultRowHeight="15.75" customHeight="1"/>
  <cols>
    <col min="1" max="1" width="3.5703125" style="14" customWidth="1"/>
    <col min="2" max="2" width="4.28515625" style="14" customWidth="1"/>
    <col min="3" max="3" width="35.42578125" style="14" customWidth="1"/>
    <col min="4" max="4" width="8.7109375" style="14" customWidth="1"/>
    <col min="5" max="5" width="16.85546875" style="14" customWidth="1"/>
    <col min="6" max="6" width="3.5703125" style="14" customWidth="1"/>
    <col min="7" max="7" width="22" style="14" customWidth="1"/>
    <col min="8" max="8" width="15.28515625" style="14" customWidth="1"/>
    <col min="9" max="9" width="8.42578125" style="14" customWidth="1"/>
    <col min="10" max="10" width="9.7109375" style="14" customWidth="1"/>
    <col min="11" max="11" width="22.7109375" style="14" customWidth="1"/>
    <col min="12" max="12" width="20" style="17" customWidth="1"/>
    <col min="13" max="13" width="14" style="14" customWidth="1"/>
    <col min="14" max="16384" width="9.140625" style="14"/>
  </cols>
  <sheetData>
    <row r="1" spans="1:13" ht="15.75" customHeight="1">
      <c r="A1" s="88"/>
      <c r="B1" s="88"/>
      <c r="C1" s="88"/>
      <c r="D1" s="1"/>
      <c r="E1" s="1"/>
      <c r="F1" s="88"/>
      <c r="G1" s="88"/>
      <c r="H1" s="2"/>
      <c r="I1" s="3"/>
      <c r="J1" s="134" t="s">
        <v>163</v>
      </c>
      <c r="K1" s="135"/>
    </row>
    <row r="2" spans="1:13" ht="15.75" customHeight="1">
      <c r="A2" s="88"/>
      <c r="B2" s="136" t="s">
        <v>0</v>
      </c>
      <c r="C2" s="136"/>
      <c r="D2" s="136"/>
      <c r="E2" s="136"/>
      <c r="F2" s="136"/>
      <c r="G2" s="136"/>
      <c r="H2" s="136"/>
      <c r="I2" s="136"/>
      <c r="J2" s="136"/>
      <c r="K2" s="136"/>
    </row>
    <row r="3" spans="1:13" ht="15.75" customHeight="1">
      <c r="A3" s="88"/>
      <c r="B3" s="134" t="s">
        <v>1</v>
      </c>
      <c r="C3" s="134"/>
      <c r="D3" s="134"/>
      <c r="E3" s="134"/>
      <c r="F3" s="134"/>
      <c r="G3" s="134"/>
      <c r="H3" s="134"/>
      <c r="I3" s="134"/>
      <c r="J3" s="134"/>
      <c r="K3" s="134"/>
    </row>
    <row r="4" spans="1:13" ht="15.75" customHeight="1">
      <c r="A4" s="88"/>
      <c r="B4" s="134" t="s">
        <v>2</v>
      </c>
      <c r="C4" s="134"/>
      <c r="D4" s="134"/>
      <c r="E4" s="134"/>
      <c r="F4" s="134"/>
      <c r="G4" s="134"/>
      <c r="H4" s="134"/>
      <c r="I4" s="134"/>
      <c r="J4" s="134"/>
      <c r="K4" s="134"/>
    </row>
    <row r="5" spans="1:13" ht="15.75" customHeight="1">
      <c r="A5" s="88"/>
      <c r="B5" s="90"/>
      <c r="C5" s="90"/>
      <c r="D5" s="90"/>
      <c r="E5" s="90"/>
      <c r="F5" s="88"/>
      <c r="G5" s="88"/>
      <c r="H5" s="90"/>
      <c r="I5" s="90"/>
      <c r="J5" s="90"/>
      <c r="K5" s="90"/>
    </row>
    <row r="6" spans="1:13" ht="38.25" customHeight="1">
      <c r="A6" s="88"/>
      <c r="B6" s="98" t="s">
        <v>3</v>
      </c>
      <c r="C6" s="97" t="s">
        <v>159</v>
      </c>
      <c r="D6" s="99" t="s">
        <v>158</v>
      </c>
      <c r="E6" s="137" t="s">
        <v>5</v>
      </c>
      <c r="F6" s="138"/>
      <c r="G6" s="139"/>
      <c r="H6" s="97" t="s">
        <v>6</v>
      </c>
      <c r="I6" s="97" t="s">
        <v>7</v>
      </c>
      <c r="J6" s="100" t="s">
        <v>8</v>
      </c>
      <c r="K6" s="101" t="s">
        <v>9</v>
      </c>
    </row>
    <row r="7" spans="1:13" ht="15.75" customHeight="1">
      <c r="A7" s="88"/>
      <c r="B7" s="102"/>
      <c r="C7" s="103"/>
      <c r="D7" s="104"/>
      <c r="E7" s="105">
        <v>0</v>
      </c>
      <c r="F7" s="86" t="s">
        <v>10</v>
      </c>
      <c r="G7" s="105">
        <v>0</v>
      </c>
      <c r="H7" s="6">
        <v>0</v>
      </c>
      <c r="I7" s="7"/>
      <c r="J7" s="18"/>
      <c r="K7" s="8">
        <v>0</v>
      </c>
      <c r="L7" s="80"/>
      <c r="M7" s="81"/>
    </row>
    <row r="8" spans="1:13" ht="15.75" customHeight="1">
      <c r="A8" s="88"/>
      <c r="B8" s="102"/>
      <c r="C8" s="103"/>
      <c r="D8" s="104"/>
      <c r="E8" s="105">
        <v>0</v>
      </c>
      <c r="F8" s="86" t="s">
        <v>10</v>
      </c>
      <c r="G8" s="105">
        <v>0</v>
      </c>
      <c r="H8" s="6">
        <v>0</v>
      </c>
      <c r="I8" s="106"/>
      <c r="J8" s="18"/>
      <c r="K8" s="8">
        <v>0</v>
      </c>
      <c r="L8" s="80"/>
      <c r="M8" s="81"/>
    </row>
    <row r="9" spans="1:13" ht="15.75" customHeight="1">
      <c r="A9" s="88"/>
      <c r="B9" s="102"/>
      <c r="C9" s="103"/>
      <c r="D9" s="104"/>
      <c r="E9" s="105">
        <v>0</v>
      </c>
      <c r="F9" s="86" t="s">
        <v>10</v>
      </c>
      <c r="G9" s="105">
        <v>0</v>
      </c>
      <c r="H9" s="6">
        <v>0</v>
      </c>
      <c r="I9" s="7"/>
      <c r="J9" s="18"/>
      <c r="K9" s="8">
        <v>0</v>
      </c>
      <c r="L9" s="80"/>
      <c r="M9" s="81"/>
    </row>
    <row r="10" spans="1:13" ht="15.75" customHeight="1">
      <c r="A10" s="88"/>
      <c r="B10" s="102"/>
      <c r="C10" s="103"/>
      <c r="D10" s="104"/>
      <c r="E10" s="105">
        <v>0</v>
      </c>
      <c r="F10" s="86" t="s">
        <v>10</v>
      </c>
      <c r="G10" s="105">
        <v>0</v>
      </c>
      <c r="H10" s="6">
        <v>0</v>
      </c>
      <c r="I10" s="7"/>
      <c r="J10" s="18"/>
      <c r="K10" s="8">
        <v>0</v>
      </c>
      <c r="L10" s="80"/>
      <c r="M10" s="81"/>
    </row>
    <row r="11" spans="1:13" ht="15.75" customHeight="1">
      <c r="A11" s="88"/>
      <c r="B11" s="102"/>
      <c r="C11" s="103"/>
      <c r="D11" s="104"/>
      <c r="E11" s="105">
        <v>0</v>
      </c>
      <c r="F11" s="86" t="s">
        <v>10</v>
      </c>
      <c r="G11" s="105">
        <v>0</v>
      </c>
      <c r="H11" s="6">
        <v>0</v>
      </c>
      <c r="I11" s="7"/>
      <c r="J11" s="18"/>
      <c r="K11" s="8">
        <v>0</v>
      </c>
      <c r="L11" s="80"/>
      <c r="M11" s="81"/>
    </row>
    <row r="12" spans="1:13" ht="15.75" customHeight="1">
      <c r="A12" s="88"/>
      <c r="B12" s="102"/>
      <c r="C12" s="103"/>
      <c r="D12" s="104"/>
      <c r="E12" s="105">
        <v>0</v>
      </c>
      <c r="F12" s="86" t="s">
        <v>10</v>
      </c>
      <c r="G12" s="105">
        <v>0</v>
      </c>
      <c r="H12" s="6">
        <v>0</v>
      </c>
      <c r="I12" s="7"/>
      <c r="J12" s="18"/>
      <c r="K12" s="8">
        <v>0</v>
      </c>
      <c r="L12" s="80"/>
      <c r="M12" s="81"/>
    </row>
    <row r="13" spans="1:13" ht="15.75" customHeight="1">
      <c r="A13" s="88"/>
      <c r="B13" s="102"/>
      <c r="C13" s="103"/>
      <c r="D13" s="104"/>
      <c r="E13" s="105">
        <v>0</v>
      </c>
      <c r="F13" s="86" t="s">
        <v>10</v>
      </c>
      <c r="G13" s="105">
        <v>0</v>
      </c>
      <c r="H13" s="6">
        <v>0</v>
      </c>
      <c r="I13" s="7"/>
      <c r="J13" s="18"/>
      <c r="K13" s="8">
        <v>0</v>
      </c>
      <c r="L13" s="80"/>
      <c r="M13" s="81"/>
    </row>
    <row r="14" spans="1:13" ht="15.75" customHeight="1">
      <c r="A14" s="88"/>
      <c r="B14" s="102"/>
      <c r="C14" s="103"/>
      <c r="D14" s="104"/>
      <c r="E14" s="105">
        <v>0</v>
      </c>
      <c r="F14" s="86" t="s">
        <v>10</v>
      </c>
      <c r="G14" s="105">
        <v>0</v>
      </c>
      <c r="H14" s="6">
        <v>0</v>
      </c>
      <c r="I14" s="7"/>
      <c r="J14" s="18"/>
      <c r="K14" s="8">
        <v>0</v>
      </c>
      <c r="L14" s="80"/>
      <c r="M14" s="81"/>
    </row>
    <row r="15" spans="1:13" ht="15.75" customHeight="1">
      <c r="A15" s="88"/>
      <c r="B15" s="102"/>
      <c r="C15" s="103"/>
      <c r="D15" s="104"/>
      <c r="E15" s="105">
        <v>0</v>
      </c>
      <c r="F15" s="86" t="s">
        <v>10</v>
      </c>
      <c r="G15" s="105">
        <v>0</v>
      </c>
      <c r="H15" s="6">
        <v>0</v>
      </c>
      <c r="I15" s="7"/>
      <c r="J15" s="18"/>
      <c r="K15" s="8">
        <v>0</v>
      </c>
      <c r="L15" s="80"/>
      <c r="M15" s="81"/>
    </row>
    <row r="16" spans="1:13" ht="15.75" customHeight="1">
      <c r="A16" s="88"/>
      <c r="B16" s="102"/>
      <c r="C16" s="103"/>
      <c r="D16" s="104"/>
      <c r="E16" s="105">
        <v>0</v>
      </c>
      <c r="F16" s="86" t="s">
        <v>10</v>
      </c>
      <c r="G16" s="105">
        <v>0</v>
      </c>
      <c r="H16" s="6">
        <v>0</v>
      </c>
      <c r="I16" s="7"/>
      <c r="J16" s="18"/>
      <c r="K16" s="8">
        <v>0</v>
      </c>
      <c r="L16" s="80"/>
      <c r="M16" s="81"/>
    </row>
    <row r="17" spans="1:13" ht="15.75" customHeight="1">
      <c r="A17" s="88"/>
      <c r="B17" s="107"/>
      <c r="C17" s="103"/>
      <c r="D17" s="104"/>
      <c r="E17" s="105">
        <v>0</v>
      </c>
      <c r="F17" s="86" t="s">
        <v>10</v>
      </c>
      <c r="G17" s="105">
        <v>0</v>
      </c>
      <c r="H17" s="6">
        <v>0</v>
      </c>
      <c r="I17" s="7"/>
      <c r="J17" s="18"/>
      <c r="K17" s="8">
        <v>0</v>
      </c>
      <c r="L17" s="80"/>
      <c r="M17" s="81"/>
    </row>
    <row r="18" spans="1:13" ht="15.75" customHeight="1">
      <c r="A18" s="88"/>
      <c r="B18" s="102"/>
      <c r="C18" s="131"/>
      <c r="D18" s="132"/>
      <c r="E18" s="132"/>
      <c r="F18" s="132"/>
      <c r="G18" s="132"/>
      <c r="H18" s="132"/>
      <c r="I18" s="132"/>
      <c r="J18" s="133"/>
      <c r="K18" s="108"/>
      <c r="L18" s="80"/>
      <c r="M18" s="81"/>
    </row>
    <row r="19" spans="1:13" ht="15.75" customHeight="1" thickBot="1">
      <c r="A19" s="88"/>
      <c r="B19" s="102"/>
      <c r="C19" s="141" t="s">
        <v>11</v>
      </c>
      <c r="D19" s="141"/>
      <c r="E19" s="141"/>
      <c r="F19" s="141"/>
      <c r="G19" s="141"/>
      <c r="H19" s="141"/>
      <c r="I19" s="141"/>
      <c r="J19" s="141"/>
      <c r="K19" s="108">
        <v>0</v>
      </c>
      <c r="L19" s="80"/>
      <c r="M19" s="81"/>
    </row>
    <row r="20" spans="1:13" ht="38.25" customHeight="1">
      <c r="A20" s="88"/>
      <c r="B20" s="109" t="s">
        <v>12</v>
      </c>
      <c r="C20" s="110" t="s">
        <v>160</v>
      </c>
      <c r="D20" s="99" t="s">
        <v>158</v>
      </c>
      <c r="E20" s="142" t="s">
        <v>13</v>
      </c>
      <c r="F20" s="143"/>
      <c r="G20" s="143"/>
      <c r="H20" s="110" t="s">
        <v>14</v>
      </c>
      <c r="I20" s="142" t="s">
        <v>15</v>
      </c>
      <c r="J20" s="144"/>
      <c r="K20" s="111" t="s">
        <v>9</v>
      </c>
      <c r="L20" s="80"/>
      <c r="M20" s="81"/>
    </row>
    <row r="21" spans="1:13" ht="15.75" customHeight="1">
      <c r="A21" s="88"/>
      <c r="B21" s="102"/>
      <c r="C21" s="112"/>
      <c r="D21" s="113"/>
      <c r="E21" s="11">
        <v>0</v>
      </c>
      <c r="F21" s="86" t="s">
        <v>10</v>
      </c>
      <c r="G21" s="11">
        <v>0</v>
      </c>
      <c r="H21" s="11">
        <v>0</v>
      </c>
      <c r="I21" s="140"/>
      <c r="J21" s="140"/>
      <c r="K21" s="8">
        <v>0</v>
      </c>
      <c r="L21" s="80"/>
      <c r="M21" s="81"/>
    </row>
    <row r="22" spans="1:13" ht="15.75" customHeight="1">
      <c r="A22" s="88"/>
      <c r="B22" s="102"/>
      <c r="C22" s="112"/>
      <c r="D22" s="113"/>
      <c r="E22" s="11">
        <v>0</v>
      </c>
      <c r="F22" s="86" t="s">
        <v>10</v>
      </c>
      <c r="G22" s="11">
        <v>0</v>
      </c>
      <c r="H22" s="11">
        <v>0</v>
      </c>
      <c r="I22" s="140"/>
      <c r="J22" s="140"/>
      <c r="K22" s="8">
        <v>0</v>
      </c>
      <c r="L22" s="80"/>
      <c r="M22" s="81"/>
    </row>
    <row r="23" spans="1:13" ht="15.75" customHeight="1">
      <c r="A23" s="88"/>
      <c r="B23" s="102"/>
      <c r="C23" s="112"/>
      <c r="D23" s="113"/>
      <c r="E23" s="11">
        <v>0</v>
      </c>
      <c r="F23" s="86" t="s">
        <v>10</v>
      </c>
      <c r="G23" s="11">
        <v>0</v>
      </c>
      <c r="H23" s="11">
        <v>0</v>
      </c>
      <c r="I23" s="140"/>
      <c r="J23" s="140"/>
      <c r="K23" s="8">
        <v>0</v>
      </c>
      <c r="L23" s="80"/>
      <c r="M23" s="81"/>
    </row>
    <row r="24" spans="1:13" ht="15.75" customHeight="1">
      <c r="A24" s="88"/>
      <c r="B24" s="102"/>
      <c r="C24" s="112"/>
      <c r="D24" s="113"/>
      <c r="E24" s="11">
        <v>0</v>
      </c>
      <c r="F24" s="86" t="s">
        <v>10</v>
      </c>
      <c r="G24" s="11">
        <v>0</v>
      </c>
      <c r="H24" s="11">
        <v>0</v>
      </c>
      <c r="I24" s="140"/>
      <c r="J24" s="140"/>
      <c r="K24" s="8">
        <v>0</v>
      </c>
      <c r="L24" s="80"/>
      <c r="M24" s="81"/>
    </row>
    <row r="25" spans="1:13" ht="15.75" customHeight="1">
      <c r="A25" s="88"/>
      <c r="B25" s="102"/>
      <c r="C25" s="112"/>
      <c r="D25" s="113"/>
      <c r="E25" s="11">
        <v>0</v>
      </c>
      <c r="F25" s="86" t="s">
        <v>10</v>
      </c>
      <c r="G25" s="11">
        <v>0</v>
      </c>
      <c r="H25" s="11">
        <v>0</v>
      </c>
      <c r="I25" s="140"/>
      <c r="J25" s="140"/>
      <c r="K25" s="8">
        <v>0</v>
      </c>
      <c r="L25" s="80"/>
      <c r="M25" s="81"/>
    </row>
    <row r="26" spans="1:13" ht="15.75" customHeight="1">
      <c r="A26" s="88"/>
      <c r="B26" s="102"/>
      <c r="C26" s="112"/>
      <c r="D26" s="113"/>
      <c r="E26" s="11">
        <v>0</v>
      </c>
      <c r="F26" s="86" t="s">
        <v>10</v>
      </c>
      <c r="G26" s="11">
        <v>0</v>
      </c>
      <c r="H26" s="11">
        <v>0</v>
      </c>
      <c r="I26" s="140"/>
      <c r="J26" s="140"/>
      <c r="K26" s="8">
        <v>0</v>
      </c>
      <c r="L26" s="80"/>
      <c r="M26" s="81"/>
    </row>
    <row r="27" spans="1:13" ht="15.75" customHeight="1">
      <c r="A27" s="88"/>
      <c r="B27" s="102"/>
      <c r="C27" s="112"/>
      <c r="D27" s="113"/>
      <c r="E27" s="11">
        <v>0</v>
      </c>
      <c r="F27" s="86" t="s">
        <v>10</v>
      </c>
      <c r="G27" s="11">
        <v>0</v>
      </c>
      <c r="H27" s="11">
        <v>0</v>
      </c>
      <c r="I27" s="140"/>
      <c r="J27" s="140"/>
      <c r="K27" s="8">
        <v>0</v>
      </c>
      <c r="L27" s="80"/>
      <c r="M27" s="81"/>
    </row>
    <row r="28" spans="1:13" ht="15.75" customHeight="1">
      <c r="A28" s="88"/>
      <c r="B28" s="102"/>
      <c r="C28" s="112"/>
      <c r="D28" s="113"/>
      <c r="E28" s="11">
        <v>0</v>
      </c>
      <c r="F28" s="86" t="s">
        <v>10</v>
      </c>
      <c r="G28" s="11">
        <v>0</v>
      </c>
      <c r="H28" s="11">
        <v>0</v>
      </c>
      <c r="I28" s="140"/>
      <c r="J28" s="140"/>
      <c r="K28" s="8">
        <v>0</v>
      </c>
      <c r="L28" s="80"/>
      <c r="M28" s="81"/>
    </row>
    <row r="29" spans="1:13" ht="15.75" customHeight="1">
      <c r="A29" s="88"/>
      <c r="B29" s="102"/>
      <c r="C29" s="112"/>
      <c r="D29" s="113"/>
      <c r="E29" s="11">
        <v>0</v>
      </c>
      <c r="F29" s="86" t="s">
        <v>10</v>
      </c>
      <c r="G29" s="11">
        <v>0</v>
      </c>
      <c r="H29" s="11">
        <v>0</v>
      </c>
      <c r="I29" s="140"/>
      <c r="J29" s="140"/>
      <c r="K29" s="8">
        <v>0</v>
      </c>
      <c r="L29" s="80"/>
      <c r="M29" s="81"/>
    </row>
    <row r="30" spans="1:13" ht="15.75" customHeight="1">
      <c r="A30" s="88"/>
      <c r="B30" s="102"/>
      <c r="C30" s="112"/>
      <c r="D30" s="113"/>
      <c r="E30" s="11">
        <v>0</v>
      </c>
      <c r="F30" s="86" t="s">
        <v>10</v>
      </c>
      <c r="G30" s="11">
        <v>0</v>
      </c>
      <c r="H30" s="11">
        <v>0</v>
      </c>
      <c r="I30" s="140"/>
      <c r="J30" s="140"/>
      <c r="K30" s="8">
        <v>0</v>
      </c>
      <c r="L30" s="80"/>
      <c r="M30" s="81"/>
    </row>
    <row r="31" spans="1:13" ht="15.75" customHeight="1">
      <c r="A31" s="88"/>
      <c r="B31" s="102"/>
      <c r="C31" s="112"/>
      <c r="D31" s="113"/>
      <c r="E31" s="11">
        <v>0</v>
      </c>
      <c r="F31" s="86" t="s">
        <v>10</v>
      </c>
      <c r="G31" s="11">
        <v>0</v>
      </c>
      <c r="H31" s="11">
        <v>0</v>
      </c>
      <c r="I31" s="140"/>
      <c r="J31" s="140"/>
      <c r="K31" s="8">
        <v>0</v>
      </c>
      <c r="L31" s="80"/>
      <c r="M31" s="81"/>
    </row>
    <row r="32" spans="1:13" ht="15.75" customHeight="1">
      <c r="A32" s="88"/>
      <c r="B32" s="102"/>
      <c r="C32" s="112"/>
      <c r="D32" s="113"/>
      <c r="E32" s="11">
        <v>0</v>
      </c>
      <c r="F32" s="86" t="s">
        <v>10</v>
      </c>
      <c r="G32" s="11">
        <v>0</v>
      </c>
      <c r="H32" s="11">
        <v>0</v>
      </c>
      <c r="I32" s="140"/>
      <c r="J32" s="140"/>
      <c r="K32" s="8">
        <v>0</v>
      </c>
      <c r="L32" s="80"/>
      <c r="M32" s="81"/>
    </row>
    <row r="33" spans="1:22" ht="15.75" customHeight="1">
      <c r="A33" s="88"/>
      <c r="B33" s="102"/>
      <c r="C33" s="112"/>
      <c r="D33" s="113"/>
      <c r="E33" s="11">
        <v>0</v>
      </c>
      <c r="F33" s="86" t="s">
        <v>10</v>
      </c>
      <c r="G33" s="11">
        <v>0</v>
      </c>
      <c r="H33" s="11">
        <v>0</v>
      </c>
      <c r="I33" s="140"/>
      <c r="J33" s="140"/>
      <c r="K33" s="8">
        <v>0</v>
      </c>
      <c r="L33" s="80"/>
      <c r="M33" s="81"/>
    </row>
    <row r="34" spans="1:22" ht="15.75" customHeight="1">
      <c r="A34" s="88"/>
      <c r="B34" s="102"/>
      <c r="C34" s="112"/>
      <c r="D34" s="113"/>
      <c r="E34" s="11">
        <v>0</v>
      </c>
      <c r="F34" s="86" t="s">
        <v>10</v>
      </c>
      <c r="G34" s="11">
        <v>0</v>
      </c>
      <c r="H34" s="11">
        <v>0</v>
      </c>
      <c r="I34" s="140"/>
      <c r="J34" s="140"/>
      <c r="K34" s="8">
        <v>0</v>
      </c>
      <c r="L34" s="80"/>
      <c r="M34" s="81"/>
    </row>
    <row r="35" spans="1:22" ht="15.75" customHeight="1">
      <c r="A35" s="88"/>
      <c r="B35" s="102"/>
      <c r="C35" s="112"/>
      <c r="D35" s="113"/>
      <c r="E35" s="11">
        <v>0</v>
      </c>
      <c r="F35" s="86" t="s">
        <v>10</v>
      </c>
      <c r="G35" s="11">
        <v>0</v>
      </c>
      <c r="H35" s="11">
        <v>0</v>
      </c>
      <c r="I35" s="140"/>
      <c r="J35" s="140"/>
      <c r="K35" s="8">
        <v>0</v>
      </c>
      <c r="L35" s="80"/>
      <c r="M35" s="81"/>
    </row>
    <row r="36" spans="1:22" ht="15.75" customHeight="1">
      <c r="A36" s="88"/>
      <c r="B36" s="102"/>
      <c r="C36" s="112"/>
      <c r="D36" s="113"/>
      <c r="E36" s="11">
        <v>0</v>
      </c>
      <c r="F36" s="86" t="s">
        <v>10</v>
      </c>
      <c r="G36" s="11">
        <v>0</v>
      </c>
      <c r="H36" s="11">
        <v>0</v>
      </c>
      <c r="I36" s="140"/>
      <c r="J36" s="140"/>
      <c r="K36" s="8">
        <v>0</v>
      </c>
      <c r="L36" s="80"/>
      <c r="M36" s="81"/>
    </row>
    <row r="37" spans="1:22" ht="15.75" customHeight="1">
      <c r="A37" s="88"/>
      <c r="B37" s="102"/>
      <c r="C37" s="112"/>
      <c r="D37" s="113"/>
      <c r="E37" s="11">
        <v>0</v>
      </c>
      <c r="F37" s="86" t="s">
        <v>10</v>
      </c>
      <c r="G37" s="11">
        <v>0</v>
      </c>
      <c r="H37" s="11">
        <v>0</v>
      </c>
      <c r="I37" s="140"/>
      <c r="J37" s="140"/>
      <c r="K37" s="8">
        <v>0</v>
      </c>
      <c r="L37" s="80"/>
    </row>
    <row r="38" spans="1:22" ht="15.75" customHeight="1">
      <c r="A38" s="88"/>
      <c r="B38" s="102"/>
      <c r="C38" s="148" t="s">
        <v>16</v>
      </c>
      <c r="D38" s="149"/>
      <c r="E38" s="149"/>
      <c r="F38" s="149"/>
      <c r="G38" s="149"/>
      <c r="H38" s="149"/>
      <c r="I38" s="149"/>
      <c r="J38" s="150"/>
      <c r="K38" s="8">
        <v>0</v>
      </c>
      <c r="L38" s="80"/>
      <c r="M38" s="85"/>
      <c r="N38" s="85"/>
      <c r="O38" s="85"/>
      <c r="P38" s="85"/>
      <c r="Q38" s="85"/>
      <c r="R38" s="85"/>
      <c r="S38" s="85"/>
      <c r="T38" s="85"/>
      <c r="U38" s="85"/>
      <c r="V38" s="85"/>
    </row>
    <row r="39" spans="1:22" ht="15.75" customHeight="1">
      <c r="A39" s="88"/>
      <c r="B39" s="114"/>
      <c r="C39" s="151"/>
      <c r="D39" s="152"/>
      <c r="E39" s="152"/>
      <c r="F39" s="152"/>
      <c r="G39" s="152"/>
      <c r="H39" s="152"/>
      <c r="I39" s="152"/>
      <c r="J39" s="153"/>
      <c r="K39" s="8"/>
      <c r="L39" s="80"/>
    </row>
    <row r="40" spans="1:22" ht="15.75" customHeight="1">
      <c r="A40" s="88"/>
      <c r="B40" s="115" t="s">
        <v>17</v>
      </c>
      <c r="C40" s="154" t="s">
        <v>18</v>
      </c>
      <c r="D40" s="155"/>
      <c r="E40" s="155"/>
      <c r="F40" s="155"/>
      <c r="G40" s="155"/>
      <c r="H40" s="155"/>
      <c r="I40" s="155"/>
      <c r="J40" s="156"/>
      <c r="K40" s="8">
        <v>0</v>
      </c>
      <c r="L40" s="80"/>
    </row>
    <row r="41" spans="1:22" ht="15.75" customHeight="1">
      <c r="A41" s="88"/>
      <c r="B41" s="116"/>
      <c r="C41" s="145" t="s">
        <v>19</v>
      </c>
      <c r="D41" s="146"/>
      <c r="E41" s="146"/>
      <c r="F41" s="146"/>
      <c r="G41" s="146"/>
      <c r="H41" s="146"/>
      <c r="I41" s="146"/>
      <c r="J41" s="147"/>
      <c r="K41" s="8">
        <v>0</v>
      </c>
      <c r="L41" s="80"/>
    </row>
    <row r="42" spans="1:22" ht="15.75" customHeight="1">
      <c r="A42" s="88"/>
      <c r="B42" s="117" t="s">
        <v>20</v>
      </c>
      <c r="C42" s="160" t="s">
        <v>168</v>
      </c>
      <c r="D42" s="161"/>
      <c r="E42" s="161"/>
      <c r="F42" s="161"/>
      <c r="G42" s="161"/>
      <c r="H42" s="161"/>
      <c r="I42" s="161"/>
      <c r="J42" s="161"/>
      <c r="K42" s="162"/>
      <c r="L42" s="80"/>
    </row>
    <row r="43" spans="1:22" ht="15.75" customHeight="1">
      <c r="A43" s="88"/>
      <c r="B43" s="163"/>
      <c r="C43" s="165" t="s">
        <v>21</v>
      </c>
      <c r="D43" s="165"/>
      <c r="E43" s="165"/>
      <c r="F43" s="165"/>
      <c r="G43" s="165"/>
      <c r="H43" s="165"/>
      <c r="I43" s="165"/>
      <c r="J43" s="165"/>
      <c r="K43" s="118" t="s">
        <v>22</v>
      </c>
      <c r="L43" s="80"/>
    </row>
    <row r="44" spans="1:22" ht="15.75" customHeight="1">
      <c r="A44" s="88"/>
      <c r="B44" s="164"/>
      <c r="C44" s="166"/>
      <c r="D44" s="166"/>
      <c r="E44" s="166"/>
      <c r="F44" s="166"/>
      <c r="G44" s="166"/>
      <c r="H44" s="166"/>
      <c r="I44" s="166"/>
      <c r="J44" s="166"/>
      <c r="K44" s="4"/>
      <c r="L44" s="80"/>
    </row>
    <row r="45" spans="1:22" ht="15.75" customHeight="1">
      <c r="A45" s="88"/>
      <c r="B45" s="119"/>
      <c r="C45" s="151" t="s">
        <v>23</v>
      </c>
      <c r="D45" s="167"/>
      <c r="E45" s="167"/>
      <c r="F45" s="167"/>
      <c r="G45" s="167"/>
      <c r="H45" s="167"/>
      <c r="I45" s="167"/>
      <c r="J45" s="167"/>
      <c r="K45" s="8">
        <v>0</v>
      </c>
      <c r="L45" s="80"/>
    </row>
    <row r="46" spans="1:22" ht="15.75" customHeight="1">
      <c r="A46" s="88"/>
      <c r="B46" s="168" t="s">
        <v>24</v>
      </c>
      <c r="C46" s="170" t="s">
        <v>155</v>
      </c>
      <c r="D46" s="171"/>
      <c r="E46" s="171"/>
      <c r="F46" s="171"/>
      <c r="G46" s="171"/>
      <c r="H46" s="174" t="s">
        <v>25</v>
      </c>
      <c r="I46" s="174"/>
      <c r="J46" s="175"/>
      <c r="K46" s="165" t="s">
        <v>72</v>
      </c>
      <c r="L46" s="80"/>
      <c r="M46" s="85"/>
      <c r="N46" s="85"/>
      <c r="O46" s="85"/>
      <c r="P46" s="85"/>
      <c r="Q46" s="85"/>
      <c r="R46" s="85"/>
      <c r="S46" s="85"/>
      <c r="T46" s="85"/>
      <c r="U46" s="85"/>
      <c r="V46" s="85"/>
    </row>
    <row r="47" spans="1:22" ht="15.75" customHeight="1">
      <c r="A47" s="88"/>
      <c r="B47" s="169"/>
      <c r="C47" s="172"/>
      <c r="D47" s="173"/>
      <c r="E47" s="173"/>
      <c r="F47" s="173"/>
      <c r="G47" s="173"/>
      <c r="H47" s="176"/>
      <c r="I47" s="176"/>
      <c r="J47" s="177"/>
      <c r="K47" s="178"/>
      <c r="L47" s="80"/>
      <c r="M47" s="85"/>
      <c r="N47" s="85"/>
      <c r="O47" s="85"/>
      <c r="P47" s="85"/>
      <c r="Q47" s="85"/>
      <c r="R47" s="85"/>
      <c r="S47" s="85"/>
      <c r="T47" s="85"/>
      <c r="U47" s="85"/>
      <c r="V47" s="85"/>
    </row>
    <row r="48" spans="1:22" ht="15.75" customHeight="1">
      <c r="A48" s="88"/>
      <c r="B48" s="119"/>
      <c r="C48" s="179" t="s">
        <v>26</v>
      </c>
      <c r="D48" s="180"/>
      <c r="E48" s="180"/>
      <c r="F48" s="181"/>
      <c r="G48" s="181"/>
      <c r="H48" s="181"/>
      <c r="I48" s="181"/>
      <c r="J48" s="181"/>
      <c r="K48" s="8">
        <v>0</v>
      </c>
      <c r="L48" s="80"/>
    </row>
    <row r="49" spans="1:12" ht="15.75" customHeight="1">
      <c r="A49" s="88"/>
      <c r="B49" s="120" t="s">
        <v>27</v>
      </c>
      <c r="C49" s="121" t="s">
        <v>28</v>
      </c>
      <c r="D49" s="122"/>
      <c r="E49" s="122"/>
      <c r="F49" s="123"/>
      <c r="G49" s="182" t="s">
        <v>29</v>
      </c>
      <c r="H49" s="167"/>
      <c r="I49" s="183"/>
      <c r="J49" s="124" t="s">
        <v>30</v>
      </c>
      <c r="K49" s="8">
        <v>0</v>
      </c>
      <c r="L49" s="80"/>
    </row>
    <row r="50" spans="1:12" ht="15.75" customHeight="1">
      <c r="A50" s="88"/>
      <c r="B50" s="109" t="s">
        <v>31</v>
      </c>
      <c r="C50" s="154" t="s">
        <v>164</v>
      </c>
      <c r="D50" s="155"/>
      <c r="E50" s="155"/>
      <c r="F50" s="156"/>
      <c r="G50" s="182" t="s">
        <v>29</v>
      </c>
      <c r="H50" s="167"/>
      <c r="I50" s="183"/>
      <c r="J50" s="124" t="s">
        <v>30</v>
      </c>
      <c r="K50" s="8">
        <v>0</v>
      </c>
      <c r="L50" s="80"/>
    </row>
    <row r="51" spans="1:12" ht="15.75" customHeight="1">
      <c r="A51" s="88"/>
      <c r="B51" s="125"/>
      <c r="C51" s="184"/>
      <c r="D51" s="185"/>
      <c r="E51" s="185"/>
      <c r="F51" s="185"/>
      <c r="G51" s="185"/>
      <c r="H51" s="185"/>
      <c r="I51" s="185"/>
      <c r="J51" s="185"/>
      <c r="K51" s="186"/>
      <c r="L51" s="80"/>
    </row>
    <row r="52" spans="1:12" ht="15.75" customHeight="1">
      <c r="A52" s="88"/>
      <c r="B52" s="126" t="s">
        <v>32</v>
      </c>
      <c r="C52" s="121" t="s">
        <v>166</v>
      </c>
      <c r="D52" s="122"/>
      <c r="E52" s="122"/>
      <c r="F52" s="157" t="s">
        <v>34</v>
      </c>
      <c r="G52" s="157"/>
      <c r="H52" s="158" t="s">
        <v>35</v>
      </c>
      <c r="I52" s="158"/>
      <c r="J52" s="159"/>
      <c r="K52" s="127"/>
      <c r="L52" s="80"/>
    </row>
    <row r="53" spans="1:12" ht="15.75" customHeight="1">
      <c r="A53" s="88"/>
      <c r="B53" s="128"/>
      <c r="C53" s="187" t="s">
        <v>36</v>
      </c>
      <c r="D53" s="188"/>
      <c r="E53" s="189"/>
      <c r="F53" s="190"/>
      <c r="G53" s="191"/>
      <c r="H53" s="192"/>
      <c r="I53" s="193"/>
      <c r="J53" s="194"/>
      <c r="K53" s="8"/>
      <c r="L53" s="80"/>
    </row>
    <row r="54" spans="1:12" ht="15.75" customHeight="1">
      <c r="A54" s="88"/>
      <c r="B54" s="128"/>
      <c r="C54" s="165" t="s">
        <v>37</v>
      </c>
      <c r="D54" s="165"/>
      <c r="E54" s="165"/>
      <c r="F54" s="190"/>
      <c r="G54" s="191"/>
      <c r="H54" s="192"/>
      <c r="I54" s="193"/>
      <c r="J54" s="194"/>
      <c r="K54" s="8"/>
      <c r="L54" s="80"/>
    </row>
    <row r="55" spans="1:12" ht="15.75" customHeight="1">
      <c r="A55" s="88"/>
      <c r="B55" s="128"/>
      <c r="C55" s="165" t="s">
        <v>38</v>
      </c>
      <c r="D55" s="165"/>
      <c r="E55" s="165"/>
      <c r="F55" s="140"/>
      <c r="G55" s="140"/>
      <c r="H55" s="200"/>
      <c r="I55" s="200"/>
      <c r="J55" s="200"/>
      <c r="K55" s="4"/>
      <c r="L55" s="80"/>
    </row>
    <row r="56" spans="1:12" ht="15.75" customHeight="1">
      <c r="A56" s="88"/>
      <c r="B56" s="128"/>
      <c r="C56" s="165" t="s">
        <v>39</v>
      </c>
      <c r="D56" s="165"/>
      <c r="E56" s="165"/>
      <c r="F56" s="140"/>
      <c r="G56" s="140"/>
      <c r="H56" s="200"/>
      <c r="I56" s="200"/>
      <c r="J56" s="200"/>
      <c r="K56" s="4"/>
      <c r="L56" s="80"/>
    </row>
    <row r="57" spans="1:12" ht="15.75" customHeight="1">
      <c r="A57" s="88"/>
      <c r="B57" s="128"/>
      <c r="C57" s="165" t="s">
        <v>40</v>
      </c>
      <c r="D57" s="165"/>
      <c r="E57" s="165"/>
      <c r="F57" s="140"/>
      <c r="G57" s="140"/>
      <c r="H57" s="200"/>
      <c r="I57" s="200"/>
      <c r="J57" s="200"/>
      <c r="K57" s="4"/>
      <c r="L57" s="80"/>
    </row>
    <row r="58" spans="1:12" ht="15.75" customHeight="1">
      <c r="A58" s="88"/>
      <c r="B58" s="128"/>
      <c r="C58" s="203" t="s">
        <v>167</v>
      </c>
      <c r="D58" s="203"/>
      <c r="E58" s="203"/>
      <c r="F58" s="203"/>
      <c r="G58" s="203"/>
      <c r="H58" s="203"/>
      <c r="I58" s="203"/>
      <c r="J58" s="203"/>
      <c r="K58" s="8">
        <v>0</v>
      </c>
      <c r="L58" s="80"/>
    </row>
    <row r="59" spans="1:12" ht="15.75" customHeight="1" thickBot="1">
      <c r="A59" s="88"/>
      <c r="B59" s="128"/>
      <c r="C59" s="201"/>
      <c r="D59" s="202"/>
      <c r="E59" s="202"/>
      <c r="F59" s="202"/>
      <c r="G59" s="202"/>
      <c r="H59" s="202"/>
      <c r="I59" s="202"/>
      <c r="J59" s="202"/>
      <c r="K59" s="108"/>
      <c r="L59" s="80"/>
    </row>
    <row r="60" spans="1:12" ht="15.75" customHeight="1" thickBot="1">
      <c r="A60" s="88"/>
      <c r="B60" s="129"/>
      <c r="C60" s="201" t="s">
        <v>156</v>
      </c>
      <c r="D60" s="202"/>
      <c r="E60" s="202"/>
      <c r="F60" s="202"/>
      <c r="G60" s="202"/>
      <c r="H60" s="202"/>
      <c r="I60" s="202"/>
      <c r="J60" s="202"/>
      <c r="K60" s="8">
        <v>0</v>
      </c>
      <c r="L60" s="80"/>
    </row>
    <row r="61" spans="1:12" ht="15.75" customHeight="1">
      <c r="A61" s="88"/>
      <c r="B61" s="120" t="s">
        <v>41</v>
      </c>
      <c r="C61" s="154" t="s">
        <v>157</v>
      </c>
      <c r="D61" s="155"/>
      <c r="E61" s="155"/>
      <c r="F61" s="155"/>
      <c r="G61" s="155"/>
      <c r="H61" s="155"/>
      <c r="I61" s="155"/>
      <c r="J61" s="156"/>
      <c r="K61" s="130"/>
      <c r="L61" s="80"/>
    </row>
    <row r="62" spans="1:12" ht="15.75" customHeight="1">
      <c r="A62" s="88"/>
      <c r="B62" s="129"/>
      <c r="C62" s="187" t="s">
        <v>42</v>
      </c>
      <c r="D62" s="188"/>
      <c r="E62" s="188"/>
      <c r="F62" s="188"/>
      <c r="G62" s="188"/>
      <c r="H62" s="188"/>
      <c r="I62" s="188"/>
      <c r="J62" s="189"/>
      <c r="K62" s="96">
        <v>3537563</v>
      </c>
      <c r="L62" s="80"/>
    </row>
    <row r="63" spans="1:12" ht="10.15" customHeight="1">
      <c r="A63" s="88"/>
      <c r="B63" s="197"/>
      <c r="C63" s="197"/>
      <c r="D63" s="197"/>
      <c r="E63" s="197"/>
      <c r="F63" s="197"/>
      <c r="G63" s="197"/>
      <c r="H63" s="197"/>
      <c r="I63" s="197"/>
      <c r="J63" s="197"/>
      <c r="K63" s="197"/>
      <c r="L63" s="80"/>
    </row>
    <row r="64" spans="1:12" s="16" customFormat="1" ht="58.15" customHeight="1">
      <c r="A64" s="15"/>
      <c r="B64" s="198" t="s">
        <v>169</v>
      </c>
      <c r="C64" s="198"/>
      <c r="D64" s="198"/>
      <c r="E64" s="198"/>
      <c r="F64" s="198"/>
      <c r="G64" s="198"/>
      <c r="H64" s="198"/>
      <c r="I64" s="198"/>
      <c r="J64" s="198"/>
      <c r="K64" s="198"/>
      <c r="L64" s="84"/>
    </row>
    <row r="65" spans="1:15" s="16" customFormat="1" ht="16.899999999999999" customHeight="1">
      <c r="A65" s="15"/>
      <c r="B65" s="196" t="s">
        <v>43</v>
      </c>
      <c r="C65" s="196"/>
      <c r="D65" s="196"/>
      <c r="E65" s="196"/>
      <c r="F65" s="196"/>
      <c r="G65" s="196"/>
      <c r="H65" s="196"/>
      <c r="I65" s="196"/>
      <c r="J65" s="196"/>
      <c r="K65" s="196"/>
      <c r="L65" s="84"/>
    </row>
    <row r="66" spans="1:15" s="16" customFormat="1" ht="16.899999999999999" customHeight="1">
      <c r="A66" s="15"/>
      <c r="B66" s="199" t="s">
        <v>48</v>
      </c>
      <c r="C66" s="199"/>
      <c r="D66" s="199"/>
      <c r="E66" s="199"/>
      <c r="F66" s="199"/>
      <c r="G66" s="199"/>
      <c r="H66" s="199"/>
      <c r="I66" s="199"/>
      <c r="J66" s="199"/>
      <c r="K66" s="199"/>
      <c r="L66" s="89"/>
    </row>
    <row r="67" spans="1:15" ht="16.899999999999999" customHeight="1">
      <c r="A67" s="88"/>
      <c r="B67" s="195" t="s">
        <v>44</v>
      </c>
      <c r="C67" s="195"/>
      <c r="D67" s="195"/>
      <c r="E67" s="195"/>
      <c r="F67" s="195"/>
      <c r="G67" s="195"/>
      <c r="H67" s="195"/>
      <c r="I67" s="195"/>
      <c r="J67" s="195"/>
      <c r="K67" s="195"/>
      <c r="L67" s="15"/>
      <c r="M67" s="83"/>
      <c r="N67" s="88"/>
      <c r="O67" s="82"/>
    </row>
    <row r="68" spans="1:15" ht="30" customHeight="1">
      <c r="A68" s="88"/>
      <c r="B68" s="196" t="s">
        <v>45</v>
      </c>
      <c r="C68" s="196"/>
      <c r="D68" s="196"/>
      <c r="E68" s="196"/>
      <c r="F68" s="196"/>
      <c r="G68" s="196"/>
      <c r="H68" s="196"/>
      <c r="I68" s="196"/>
      <c r="J68" s="196"/>
      <c r="K68" s="196"/>
      <c r="L68" s="84"/>
      <c r="M68" s="83"/>
      <c r="N68" s="88"/>
      <c r="O68" s="82"/>
    </row>
    <row r="69" spans="1:15" ht="30" customHeight="1">
      <c r="A69" s="88"/>
      <c r="B69" s="196"/>
      <c r="C69" s="196"/>
      <c r="D69" s="196"/>
      <c r="E69" s="196"/>
      <c r="F69" s="196"/>
      <c r="G69" s="196"/>
      <c r="H69" s="196"/>
      <c r="I69" s="196"/>
      <c r="J69" s="196"/>
      <c r="K69" s="196"/>
      <c r="L69" s="88"/>
      <c r="M69" s="83"/>
      <c r="N69" s="88"/>
      <c r="O69" s="82"/>
    </row>
  </sheetData>
  <mergeCells count="73">
    <mergeCell ref="C61:J61"/>
    <mergeCell ref="C62:J62"/>
    <mergeCell ref="C55:E55"/>
    <mergeCell ref="F55:G55"/>
    <mergeCell ref="H55:J55"/>
    <mergeCell ref="C56:E56"/>
    <mergeCell ref="F56:G56"/>
    <mergeCell ref="H56:J56"/>
    <mergeCell ref="C57:E57"/>
    <mergeCell ref="F57:G57"/>
    <mergeCell ref="H57:J57"/>
    <mergeCell ref="C59:J59"/>
    <mergeCell ref="C60:J60"/>
    <mergeCell ref="C58:J58"/>
    <mergeCell ref="B67:K67"/>
    <mergeCell ref="B68:K68"/>
    <mergeCell ref="B69:K69"/>
    <mergeCell ref="B63:K63"/>
    <mergeCell ref="B64:K64"/>
    <mergeCell ref="B65:K65"/>
    <mergeCell ref="B66:K66"/>
    <mergeCell ref="C53:E53"/>
    <mergeCell ref="F53:G53"/>
    <mergeCell ref="H53:J53"/>
    <mergeCell ref="C54:E54"/>
    <mergeCell ref="F54:G54"/>
    <mergeCell ref="H54:J54"/>
    <mergeCell ref="F52:G52"/>
    <mergeCell ref="H52:J52"/>
    <mergeCell ref="C42:K42"/>
    <mergeCell ref="B43:B44"/>
    <mergeCell ref="C43:J43"/>
    <mergeCell ref="C44:J44"/>
    <mergeCell ref="C45:J45"/>
    <mergeCell ref="B46:B47"/>
    <mergeCell ref="C46:G47"/>
    <mergeCell ref="H46:J47"/>
    <mergeCell ref="K46:K47"/>
    <mergeCell ref="C48:J48"/>
    <mergeCell ref="G49:I49"/>
    <mergeCell ref="C50:F50"/>
    <mergeCell ref="G50:I50"/>
    <mergeCell ref="C51:K51"/>
    <mergeCell ref="C41:J41"/>
    <mergeCell ref="I30:J30"/>
    <mergeCell ref="I31:J31"/>
    <mergeCell ref="I32:J32"/>
    <mergeCell ref="I33:J33"/>
    <mergeCell ref="I34:J34"/>
    <mergeCell ref="I35:J35"/>
    <mergeCell ref="I36:J36"/>
    <mergeCell ref="I37:J37"/>
    <mergeCell ref="C38:J38"/>
    <mergeCell ref="C39:J39"/>
    <mergeCell ref="C40:J40"/>
    <mergeCell ref="I29:J29"/>
    <mergeCell ref="C19:J19"/>
    <mergeCell ref="E20:G20"/>
    <mergeCell ref="I20:J20"/>
    <mergeCell ref="I21:J21"/>
    <mergeCell ref="I22:J22"/>
    <mergeCell ref="I23:J23"/>
    <mergeCell ref="I24:J24"/>
    <mergeCell ref="I25:J25"/>
    <mergeCell ref="I26:J26"/>
    <mergeCell ref="I27:J27"/>
    <mergeCell ref="I28:J28"/>
    <mergeCell ref="C18:J18"/>
    <mergeCell ref="J1:K1"/>
    <mergeCell ref="B2:K2"/>
    <mergeCell ref="B3:K3"/>
    <mergeCell ref="B4:K4"/>
    <mergeCell ref="E6:G6"/>
  </mergeCells>
  <pageMargins left="0.5" right="0.5" top="0.75" bottom="0.5" header="0.3" footer="0.05"/>
  <pageSetup scale="60" orientation="portrait" r:id="rId1"/>
  <headerFooter>
    <oddHeader xml:space="preserve">&amp;L&amp;11&amp;K000000TBB
California Department of Corrections and Rehabilitation
Budget Proposal Rate Sheet&amp;R&amp;11RFP Number C5613147-D
Exhibit B-1.1
Addendum 1
</oddHeader>
    <oddFooter>&amp;C&amp;11Page 1 of 5</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6A9A54-B7AD-416E-8C50-A86A17DF342F}">
  <sheetPr>
    <pageSetUpPr fitToPage="1"/>
  </sheetPr>
  <dimension ref="A1:V69"/>
  <sheetViews>
    <sheetView showGridLines="0" view="pageLayout" zoomScale="115" zoomScaleNormal="130" zoomScalePageLayoutView="115" workbookViewId="0">
      <selection activeCell="B69" sqref="B69:K69"/>
    </sheetView>
  </sheetViews>
  <sheetFormatPr defaultColWidth="9.140625" defaultRowHeight="15.75" customHeight="1"/>
  <cols>
    <col min="1" max="1" width="3.5703125" style="14" customWidth="1"/>
    <col min="2" max="2" width="4.28515625" style="14" customWidth="1"/>
    <col min="3" max="3" width="35.42578125" style="14" customWidth="1"/>
    <col min="4" max="4" width="8.7109375" style="14" customWidth="1"/>
    <col min="5" max="5" width="16.85546875" style="14" customWidth="1"/>
    <col min="6" max="6" width="3.5703125" style="14" customWidth="1"/>
    <col min="7" max="7" width="22" style="14" customWidth="1"/>
    <col min="8" max="8" width="15.28515625" style="14" customWidth="1"/>
    <col min="9" max="9" width="8.42578125" style="14" customWidth="1"/>
    <col min="10" max="10" width="9.7109375" style="14" customWidth="1"/>
    <col min="11" max="11" width="22.7109375" style="14" customWidth="1"/>
    <col min="12" max="12" width="20" style="17" customWidth="1"/>
    <col min="13" max="13" width="14" style="14" customWidth="1"/>
    <col min="14" max="16384" width="9.140625" style="14"/>
  </cols>
  <sheetData>
    <row r="1" spans="1:13" ht="15.75" customHeight="1">
      <c r="A1" s="88"/>
      <c r="B1" s="88"/>
      <c r="C1" s="88"/>
      <c r="D1" s="1"/>
      <c r="E1" s="1"/>
      <c r="F1" s="88"/>
      <c r="G1" s="88"/>
      <c r="H1" s="2"/>
      <c r="I1" s="3"/>
      <c r="J1" s="134" t="s">
        <v>162</v>
      </c>
      <c r="K1" s="134"/>
    </row>
    <row r="2" spans="1:13" ht="15.75" customHeight="1">
      <c r="A2" s="88"/>
      <c r="B2" s="136" t="s">
        <v>0</v>
      </c>
      <c r="C2" s="134"/>
      <c r="D2" s="134"/>
      <c r="E2" s="134"/>
      <c r="F2" s="134"/>
      <c r="G2" s="134"/>
      <c r="H2" s="134"/>
      <c r="I2" s="134"/>
      <c r="J2" s="134"/>
      <c r="K2" s="134"/>
    </row>
    <row r="3" spans="1:13" ht="15.75" customHeight="1">
      <c r="A3" s="88"/>
      <c r="B3" s="134" t="s">
        <v>46</v>
      </c>
      <c r="C3" s="134"/>
      <c r="D3" s="134"/>
      <c r="E3" s="134"/>
      <c r="F3" s="134"/>
      <c r="G3" s="134"/>
      <c r="H3" s="134"/>
      <c r="I3" s="134"/>
      <c r="J3" s="134"/>
      <c r="K3" s="134"/>
    </row>
    <row r="4" spans="1:13" ht="15.75" customHeight="1">
      <c r="A4" s="88"/>
      <c r="B4" s="134" t="s">
        <v>47</v>
      </c>
      <c r="C4" s="134"/>
      <c r="D4" s="134"/>
      <c r="E4" s="134"/>
      <c r="F4" s="134"/>
      <c r="G4" s="134"/>
      <c r="H4" s="134"/>
      <c r="I4" s="134"/>
      <c r="J4" s="134"/>
      <c r="K4" s="134"/>
    </row>
    <row r="5" spans="1:13" ht="15.75" customHeight="1" thickBot="1">
      <c r="A5" s="88"/>
      <c r="B5" s="90"/>
      <c r="C5" s="90"/>
      <c r="D5" s="90"/>
      <c r="E5" s="90"/>
      <c r="F5" s="88"/>
      <c r="G5" s="88"/>
      <c r="H5" s="90"/>
      <c r="I5" s="90"/>
      <c r="J5" s="90"/>
      <c r="K5" s="90"/>
    </row>
    <row r="6" spans="1:13" ht="51">
      <c r="A6" s="88"/>
      <c r="B6" s="98" t="s">
        <v>3</v>
      </c>
      <c r="C6" s="97" t="s">
        <v>159</v>
      </c>
      <c r="D6" s="99" t="s">
        <v>158</v>
      </c>
      <c r="E6" s="137" t="s">
        <v>5</v>
      </c>
      <c r="F6" s="138"/>
      <c r="G6" s="139"/>
      <c r="H6" s="97" t="s">
        <v>6</v>
      </c>
      <c r="I6" s="97" t="s">
        <v>7</v>
      </c>
      <c r="J6" s="100" t="s">
        <v>8</v>
      </c>
      <c r="K6" s="101" t="s">
        <v>9</v>
      </c>
    </row>
    <row r="7" spans="1:13" ht="15.75" customHeight="1">
      <c r="A7" s="88"/>
      <c r="B7" s="102"/>
      <c r="C7" s="103"/>
      <c r="D7" s="104"/>
      <c r="E7" s="105">
        <v>0</v>
      </c>
      <c r="F7" s="86" t="s">
        <v>10</v>
      </c>
      <c r="G7" s="105">
        <v>0</v>
      </c>
      <c r="H7" s="6">
        <v>0</v>
      </c>
      <c r="I7" s="7"/>
      <c r="J7" s="18"/>
      <c r="K7" s="8">
        <v>0</v>
      </c>
      <c r="L7" s="80"/>
      <c r="M7" s="81"/>
    </row>
    <row r="8" spans="1:13" ht="15.75" customHeight="1">
      <c r="A8" s="88"/>
      <c r="B8" s="102"/>
      <c r="C8" s="103"/>
      <c r="D8" s="104"/>
      <c r="E8" s="105">
        <v>0</v>
      </c>
      <c r="F8" s="86" t="s">
        <v>10</v>
      </c>
      <c r="G8" s="105">
        <v>0</v>
      </c>
      <c r="H8" s="6">
        <v>0</v>
      </c>
      <c r="I8" s="106"/>
      <c r="J8" s="18"/>
      <c r="K8" s="8">
        <v>0</v>
      </c>
      <c r="L8" s="80"/>
      <c r="M8" s="81"/>
    </row>
    <row r="9" spans="1:13" ht="15.75" customHeight="1">
      <c r="A9" s="88"/>
      <c r="B9" s="102"/>
      <c r="C9" s="103"/>
      <c r="D9" s="104"/>
      <c r="E9" s="105">
        <v>0</v>
      </c>
      <c r="F9" s="86" t="s">
        <v>10</v>
      </c>
      <c r="G9" s="105">
        <v>0</v>
      </c>
      <c r="H9" s="6">
        <v>0</v>
      </c>
      <c r="I9" s="7"/>
      <c r="J9" s="18"/>
      <c r="K9" s="8">
        <v>0</v>
      </c>
      <c r="L9" s="80"/>
      <c r="M9" s="81"/>
    </row>
    <row r="10" spans="1:13" ht="15.75" customHeight="1">
      <c r="A10" s="88"/>
      <c r="B10" s="102"/>
      <c r="C10" s="103"/>
      <c r="D10" s="104"/>
      <c r="E10" s="105">
        <v>0</v>
      </c>
      <c r="F10" s="86" t="s">
        <v>10</v>
      </c>
      <c r="G10" s="105">
        <v>0</v>
      </c>
      <c r="H10" s="6">
        <v>0</v>
      </c>
      <c r="I10" s="7"/>
      <c r="J10" s="18"/>
      <c r="K10" s="8">
        <v>0</v>
      </c>
      <c r="L10" s="80"/>
      <c r="M10" s="81"/>
    </row>
    <row r="11" spans="1:13" ht="15.75" customHeight="1">
      <c r="A11" s="88"/>
      <c r="B11" s="102"/>
      <c r="C11" s="103"/>
      <c r="D11" s="104"/>
      <c r="E11" s="105">
        <v>0</v>
      </c>
      <c r="F11" s="86" t="s">
        <v>10</v>
      </c>
      <c r="G11" s="105">
        <v>0</v>
      </c>
      <c r="H11" s="6">
        <v>0</v>
      </c>
      <c r="I11" s="7"/>
      <c r="J11" s="18"/>
      <c r="K11" s="8">
        <v>0</v>
      </c>
      <c r="L11" s="80"/>
      <c r="M11" s="81"/>
    </row>
    <row r="12" spans="1:13" ht="15.75" customHeight="1">
      <c r="A12" s="88"/>
      <c r="B12" s="102"/>
      <c r="C12" s="103"/>
      <c r="D12" s="104"/>
      <c r="E12" s="105">
        <v>0</v>
      </c>
      <c r="F12" s="86" t="s">
        <v>10</v>
      </c>
      <c r="G12" s="105">
        <v>0</v>
      </c>
      <c r="H12" s="6">
        <v>0</v>
      </c>
      <c r="I12" s="7"/>
      <c r="J12" s="18"/>
      <c r="K12" s="8">
        <v>0</v>
      </c>
      <c r="L12" s="80"/>
      <c r="M12" s="81"/>
    </row>
    <row r="13" spans="1:13" ht="15.75" customHeight="1">
      <c r="A13" s="88"/>
      <c r="B13" s="102"/>
      <c r="C13" s="103"/>
      <c r="D13" s="104"/>
      <c r="E13" s="105">
        <v>0</v>
      </c>
      <c r="F13" s="86" t="s">
        <v>10</v>
      </c>
      <c r="G13" s="105">
        <v>0</v>
      </c>
      <c r="H13" s="6">
        <v>0</v>
      </c>
      <c r="I13" s="7"/>
      <c r="J13" s="18"/>
      <c r="K13" s="8">
        <v>0</v>
      </c>
      <c r="L13" s="80"/>
      <c r="M13" s="81"/>
    </row>
    <row r="14" spans="1:13" ht="15.75" customHeight="1">
      <c r="A14" s="88"/>
      <c r="B14" s="102"/>
      <c r="C14" s="103"/>
      <c r="D14" s="104"/>
      <c r="E14" s="105">
        <v>0</v>
      </c>
      <c r="F14" s="86" t="s">
        <v>10</v>
      </c>
      <c r="G14" s="105">
        <v>0</v>
      </c>
      <c r="H14" s="6">
        <v>0</v>
      </c>
      <c r="I14" s="7"/>
      <c r="J14" s="18"/>
      <c r="K14" s="8">
        <v>0</v>
      </c>
      <c r="L14" s="80"/>
      <c r="M14" s="81"/>
    </row>
    <row r="15" spans="1:13" ht="15.75" customHeight="1">
      <c r="A15" s="88"/>
      <c r="B15" s="102"/>
      <c r="C15" s="103"/>
      <c r="D15" s="104"/>
      <c r="E15" s="105">
        <v>0</v>
      </c>
      <c r="F15" s="86" t="s">
        <v>10</v>
      </c>
      <c r="G15" s="105">
        <v>0</v>
      </c>
      <c r="H15" s="6">
        <v>0</v>
      </c>
      <c r="I15" s="7"/>
      <c r="J15" s="18"/>
      <c r="K15" s="8">
        <v>0</v>
      </c>
      <c r="L15" s="80"/>
      <c r="M15" s="81"/>
    </row>
    <row r="16" spans="1:13" ht="15.75" customHeight="1">
      <c r="A16" s="88"/>
      <c r="B16" s="102"/>
      <c r="C16" s="103"/>
      <c r="D16" s="104"/>
      <c r="E16" s="105">
        <v>0</v>
      </c>
      <c r="F16" s="86" t="s">
        <v>10</v>
      </c>
      <c r="G16" s="105">
        <v>0</v>
      </c>
      <c r="H16" s="6">
        <v>0</v>
      </c>
      <c r="I16" s="7"/>
      <c r="J16" s="18"/>
      <c r="K16" s="8">
        <v>0</v>
      </c>
      <c r="L16" s="80"/>
      <c r="M16" s="81"/>
    </row>
    <row r="17" spans="1:13" ht="15.75" customHeight="1">
      <c r="A17" s="88"/>
      <c r="B17" s="107"/>
      <c r="C17" s="103"/>
      <c r="D17" s="104"/>
      <c r="E17" s="105">
        <v>0</v>
      </c>
      <c r="F17" s="86" t="s">
        <v>10</v>
      </c>
      <c r="G17" s="105">
        <v>0</v>
      </c>
      <c r="H17" s="6">
        <v>0</v>
      </c>
      <c r="I17" s="7"/>
      <c r="J17" s="18"/>
      <c r="K17" s="8">
        <v>0</v>
      </c>
      <c r="L17" s="80"/>
      <c r="M17" s="81"/>
    </row>
    <row r="18" spans="1:13" ht="15.75" customHeight="1">
      <c r="A18" s="88"/>
      <c r="B18" s="102"/>
      <c r="C18" s="131"/>
      <c r="D18" s="132"/>
      <c r="E18" s="132"/>
      <c r="F18" s="132"/>
      <c r="G18" s="132"/>
      <c r="H18" s="132"/>
      <c r="I18" s="132"/>
      <c r="J18" s="133"/>
      <c r="K18" s="108"/>
      <c r="L18" s="80"/>
      <c r="M18" s="81"/>
    </row>
    <row r="19" spans="1:13" ht="15.75" customHeight="1" thickBot="1">
      <c r="A19" s="88"/>
      <c r="B19" s="102"/>
      <c r="C19" s="141" t="s">
        <v>11</v>
      </c>
      <c r="D19" s="141"/>
      <c r="E19" s="141"/>
      <c r="F19" s="141"/>
      <c r="G19" s="141"/>
      <c r="H19" s="141"/>
      <c r="I19" s="141"/>
      <c r="J19" s="141"/>
      <c r="K19" s="108">
        <v>0</v>
      </c>
      <c r="L19" s="80"/>
      <c r="M19" s="81"/>
    </row>
    <row r="20" spans="1:13" ht="51">
      <c r="A20" s="88"/>
      <c r="B20" s="109" t="s">
        <v>12</v>
      </c>
      <c r="C20" s="110" t="s">
        <v>160</v>
      </c>
      <c r="D20" s="99" t="s">
        <v>158</v>
      </c>
      <c r="E20" s="142" t="s">
        <v>13</v>
      </c>
      <c r="F20" s="143"/>
      <c r="G20" s="143"/>
      <c r="H20" s="110" t="s">
        <v>14</v>
      </c>
      <c r="I20" s="142" t="s">
        <v>15</v>
      </c>
      <c r="J20" s="144"/>
      <c r="K20" s="111" t="s">
        <v>9</v>
      </c>
      <c r="L20" s="80"/>
      <c r="M20" s="81"/>
    </row>
    <row r="21" spans="1:13" ht="15.75" customHeight="1">
      <c r="A21" s="88"/>
      <c r="B21" s="102"/>
      <c r="C21" s="112"/>
      <c r="D21" s="113"/>
      <c r="E21" s="11">
        <v>0</v>
      </c>
      <c r="F21" s="86" t="s">
        <v>10</v>
      </c>
      <c r="G21" s="11">
        <v>0</v>
      </c>
      <c r="H21" s="11">
        <v>0</v>
      </c>
      <c r="I21" s="140"/>
      <c r="J21" s="140"/>
      <c r="K21" s="8">
        <v>0</v>
      </c>
      <c r="L21" s="80"/>
      <c r="M21" s="81"/>
    </row>
    <row r="22" spans="1:13" ht="15.75" customHeight="1">
      <c r="A22" s="88"/>
      <c r="B22" s="102"/>
      <c r="C22" s="112"/>
      <c r="D22" s="113"/>
      <c r="E22" s="11">
        <v>0</v>
      </c>
      <c r="F22" s="86" t="s">
        <v>10</v>
      </c>
      <c r="G22" s="11">
        <v>0</v>
      </c>
      <c r="H22" s="11">
        <v>0</v>
      </c>
      <c r="I22" s="140"/>
      <c r="J22" s="140"/>
      <c r="K22" s="8">
        <v>0</v>
      </c>
      <c r="L22" s="80"/>
      <c r="M22" s="81"/>
    </row>
    <row r="23" spans="1:13" ht="15.75" customHeight="1">
      <c r="A23" s="88"/>
      <c r="B23" s="102"/>
      <c r="C23" s="112"/>
      <c r="D23" s="113"/>
      <c r="E23" s="11">
        <v>0</v>
      </c>
      <c r="F23" s="86" t="s">
        <v>10</v>
      </c>
      <c r="G23" s="11">
        <v>0</v>
      </c>
      <c r="H23" s="11">
        <v>0</v>
      </c>
      <c r="I23" s="140"/>
      <c r="J23" s="140"/>
      <c r="K23" s="8">
        <v>0</v>
      </c>
      <c r="L23" s="80"/>
      <c r="M23" s="81"/>
    </row>
    <row r="24" spans="1:13" ht="15.75" customHeight="1">
      <c r="A24" s="88"/>
      <c r="B24" s="102"/>
      <c r="C24" s="112"/>
      <c r="D24" s="113"/>
      <c r="E24" s="11">
        <v>0</v>
      </c>
      <c r="F24" s="86" t="s">
        <v>10</v>
      </c>
      <c r="G24" s="11">
        <v>0</v>
      </c>
      <c r="H24" s="11">
        <v>0</v>
      </c>
      <c r="I24" s="140"/>
      <c r="J24" s="140"/>
      <c r="K24" s="8">
        <v>0</v>
      </c>
      <c r="L24" s="80"/>
      <c r="M24" s="81"/>
    </row>
    <row r="25" spans="1:13" ht="15.75" customHeight="1">
      <c r="A25" s="88"/>
      <c r="B25" s="102"/>
      <c r="C25" s="112"/>
      <c r="D25" s="113"/>
      <c r="E25" s="11">
        <v>0</v>
      </c>
      <c r="F25" s="86" t="s">
        <v>10</v>
      </c>
      <c r="G25" s="11">
        <v>0</v>
      </c>
      <c r="H25" s="11">
        <v>0</v>
      </c>
      <c r="I25" s="140"/>
      <c r="J25" s="140"/>
      <c r="K25" s="8">
        <v>0</v>
      </c>
      <c r="L25" s="80"/>
      <c r="M25" s="81"/>
    </row>
    <row r="26" spans="1:13" ht="15.75" customHeight="1">
      <c r="A26" s="88"/>
      <c r="B26" s="102"/>
      <c r="C26" s="112"/>
      <c r="D26" s="113"/>
      <c r="E26" s="11">
        <v>0</v>
      </c>
      <c r="F26" s="86" t="s">
        <v>10</v>
      </c>
      <c r="G26" s="11">
        <v>0</v>
      </c>
      <c r="H26" s="11">
        <v>0</v>
      </c>
      <c r="I26" s="140"/>
      <c r="J26" s="140"/>
      <c r="K26" s="8">
        <v>0</v>
      </c>
      <c r="L26" s="80"/>
      <c r="M26" s="81"/>
    </row>
    <row r="27" spans="1:13" ht="15.75" customHeight="1">
      <c r="A27" s="88"/>
      <c r="B27" s="102"/>
      <c r="C27" s="112"/>
      <c r="D27" s="113"/>
      <c r="E27" s="11">
        <v>0</v>
      </c>
      <c r="F27" s="86" t="s">
        <v>10</v>
      </c>
      <c r="G27" s="11">
        <v>0</v>
      </c>
      <c r="H27" s="11">
        <v>0</v>
      </c>
      <c r="I27" s="140"/>
      <c r="J27" s="140"/>
      <c r="K27" s="8">
        <v>0</v>
      </c>
      <c r="L27" s="80"/>
      <c r="M27" s="81"/>
    </row>
    <row r="28" spans="1:13" ht="15.75" customHeight="1">
      <c r="A28" s="88"/>
      <c r="B28" s="102"/>
      <c r="C28" s="112"/>
      <c r="D28" s="113"/>
      <c r="E28" s="11">
        <v>0</v>
      </c>
      <c r="F28" s="86" t="s">
        <v>10</v>
      </c>
      <c r="G28" s="11">
        <v>0</v>
      </c>
      <c r="H28" s="11">
        <v>0</v>
      </c>
      <c r="I28" s="140"/>
      <c r="J28" s="140"/>
      <c r="K28" s="8">
        <v>0</v>
      </c>
      <c r="L28" s="80"/>
      <c r="M28" s="81"/>
    </row>
    <row r="29" spans="1:13" ht="15.75" customHeight="1">
      <c r="A29" s="88"/>
      <c r="B29" s="102"/>
      <c r="C29" s="112"/>
      <c r="D29" s="113"/>
      <c r="E29" s="11">
        <v>0</v>
      </c>
      <c r="F29" s="86" t="s">
        <v>10</v>
      </c>
      <c r="G29" s="11">
        <v>0</v>
      </c>
      <c r="H29" s="11">
        <v>0</v>
      </c>
      <c r="I29" s="140"/>
      <c r="J29" s="140"/>
      <c r="K29" s="8">
        <v>0</v>
      </c>
      <c r="L29" s="80"/>
      <c r="M29" s="81"/>
    </row>
    <row r="30" spans="1:13" ht="15.75" customHeight="1">
      <c r="A30" s="88"/>
      <c r="B30" s="102"/>
      <c r="C30" s="112"/>
      <c r="D30" s="113"/>
      <c r="E30" s="11">
        <v>0</v>
      </c>
      <c r="F30" s="86" t="s">
        <v>10</v>
      </c>
      <c r="G30" s="11">
        <v>0</v>
      </c>
      <c r="H30" s="11">
        <v>0</v>
      </c>
      <c r="I30" s="140"/>
      <c r="J30" s="140"/>
      <c r="K30" s="8">
        <v>0</v>
      </c>
      <c r="L30" s="80"/>
      <c r="M30" s="81"/>
    </row>
    <row r="31" spans="1:13" ht="15.75" customHeight="1">
      <c r="A31" s="88"/>
      <c r="B31" s="102"/>
      <c r="C31" s="112"/>
      <c r="D31" s="113"/>
      <c r="E31" s="11">
        <v>0</v>
      </c>
      <c r="F31" s="86" t="s">
        <v>10</v>
      </c>
      <c r="G31" s="11">
        <v>0</v>
      </c>
      <c r="H31" s="11">
        <v>0</v>
      </c>
      <c r="I31" s="140"/>
      <c r="J31" s="140"/>
      <c r="K31" s="8">
        <v>0</v>
      </c>
      <c r="L31" s="80"/>
      <c r="M31" s="81"/>
    </row>
    <row r="32" spans="1:13" ht="15.75" customHeight="1">
      <c r="A32" s="88"/>
      <c r="B32" s="102"/>
      <c r="C32" s="112"/>
      <c r="D32" s="113"/>
      <c r="E32" s="11">
        <v>0</v>
      </c>
      <c r="F32" s="86" t="s">
        <v>10</v>
      </c>
      <c r="G32" s="11">
        <v>0</v>
      </c>
      <c r="H32" s="11">
        <v>0</v>
      </c>
      <c r="I32" s="140"/>
      <c r="J32" s="140"/>
      <c r="K32" s="8">
        <v>0</v>
      </c>
      <c r="L32" s="80"/>
      <c r="M32" s="81"/>
    </row>
    <row r="33" spans="1:22" ht="15.75" customHeight="1">
      <c r="A33" s="88"/>
      <c r="B33" s="102"/>
      <c r="C33" s="112"/>
      <c r="D33" s="113"/>
      <c r="E33" s="11">
        <v>0</v>
      </c>
      <c r="F33" s="86" t="s">
        <v>10</v>
      </c>
      <c r="G33" s="11">
        <v>0</v>
      </c>
      <c r="H33" s="11">
        <v>0</v>
      </c>
      <c r="I33" s="140"/>
      <c r="J33" s="140"/>
      <c r="K33" s="8">
        <v>0</v>
      </c>
      <c r="L33" s="80"/>
      <c r="M33" s="81"/>
    </row>
    <row r="34" spans="1:22" ht="15.75" customHeight="1">
      <c r="A34" s="88"/>
      <c r="B34" s="102"/>
      <c r="C34" s="112"/>
      <c r="D34" s="113"/>
      <c r="E34" s="11">
        <v>0</v>
      </c>
      <c r="F34" s="86" t="s">
        <v>10</v>
      </c>
      <c r="G34" s="11">
        <v>0</v>
      </c>
      <c r="H34" s="11">
        <v>0</v>
      </c>
      <c r="I34" s="140"/>
      <c r="J34" s="140"/>
      <c r="K34" s="8">
        <v>0</v>
      </c>
      <c r="L34" s="80"/>
      <c r="M34" s="81"/>
    </row>
    <row r="35" spans="1:22" ht="15.75" customHeight="1">
      <c r="A35" s="88"/>
      <c r="B35" s="102"/>
      <c r="C35" s="112"/>
      <c r="D35" s="113"/>
      <c r="E35" s="11">
        <v>0</v>
      </c>
      <c r="F35" s="86" t="s">
        <v>10</v>
      </c>
      <c r="G35" s="11">
        <v>0</v>
      </c>
      <c r="H35" s="11">
        <v>0</v>
      </c>
      <c r="I35" s="140"/>
      <c r="J35" s="140"/>
      <c r="K35" s="8">
        <v>0</v>
      </c>
      <c r="L35" s="80"/>
      <c r="M35" s="81"/>
    </row>
    <row r="36" spans="1:22" ht="15.75" customHeight="1">
      <c r="A36" s="88"/>
      <c r="B36" s="102"/>
      <c r="C36" s="112"/>
      <c r="D36" s="113"/>
      <c r="E36" s="11">
        <v>0</v>
      </c>
      <c r="F36" s="86" t="s">
        <v>10</v>
      </c>
      <c r="G36" s="11">
        <v>0</v>
      </c>
      <c r="H36" s="11">
        <v>0</v>
      </c>
      <c r="I36" s="140"/>
      <c r="J36" s="140"/>
      <c r="K36" s="8">
        <v>0</v>
      </c>
      <c r="L36" s="80"/>
      <c r="M36" s="81"/>
    </row>
    <row r="37" spans="1:22" ht="15.75" customHeight="1">
      <c r="A37" s="88"/>
      <c r="B37" s="102"/>
      <c r="C37" s="112"/>
      <c r="D37" s="113"/>
      <c r="E37" s="11">
        <v>0</v>
      </c>
      <c r="F37" s="86" t="s">
        <v>10</v>
      </c>
      <c r="G37" s="11">
        <v>0</v>
      </c>
      <c r="H37" s="11">
        <v>0</v>
      </c>
      <c r="I37" s="140"/>
      <c r="J37" s="140"/>
      <c r="K37" s="8"/>
      <c r="L37" s="80"/>
    </row>
    <row r="38" spans="1:22" ht="15.75" customHeight="1">
      <c r="A38" s="88"/>
      <c r="B38" s="102"/>
      <c r="C38" s="148" t="s">
        <v>16</v>
      </c>
      <c r="D38" s="149"/>
      <c r="E38" s="149"/>
      <c r="F38" s="149"/>
      <c r="G38" s="149"/>
      <c r="H38" s="149"/>
      <c r="I38" s="149"/>
      <c r="J38" s="150"/>
      <c r="K38" s="8">
        <v>0</v>
      </c>
      <c r="L38" s="80"/>
      <c r="M38" s="85"/>
      <c r="N38" s="85"/>
      <c r="O38" s="85"/>
      <c r="P38" s="85"/>
      <c r="Q38" s="85"/>
      <c r="R38" s="85"/>
      <c r="S38" s="85"/>
      <c r="T38" s="85"/>
      <c r="U38" s="85"/>
      <c r="V38" s="85"/>
    </row>
    <row r="39" spans="1:22" ht="15.75" customHeight="1">
      <c r="A39" s="88"/>
      <c r="B39" s="114"/>
      <c r="C39" s="151"/>
      <c r="D39" s="152"/>
      <c r="E39" s="152"/>
      <c r="F39" s="152"/>
      <c r="G39" s="152"/>
      <c r="H39" s="152"/>
      <c r="I39" s="152"/>
      <c r="J39" s="153"/>
      <c r="K39" s="8"/>
      <c r="L39" s="80"/>
    </row>
    <row r="40" spans="1:22" ht="15.75" customHeight="1">
      <c r="A40" s="88"/>
      <c r="B40" s="115" t="s">
        <v>17</v>
      </c>
      <c r="C40" s="154" t="s">
        <v>18</v>
      </c>
      <c r="D40" s="155"/>
      <c r="E40" s="155"/>
      <c r="F40" s="155"/>
      <c r="G40" s="155"/>
      <c r="H40" s="155"/>
      <c r="I40" s="155"/>
      <c r="J40" s="156"/>
      <c r="K40" s="8">
        <v>0</v>
      </c>
      <c r="L40" s="80"/>
    </row>
    <row r="41" spans="1:22" ht="15.75" customHeight="1">
      <c r="A41" s="88"/>
      <c r="B41" s="116"/>
      <c r="C41" s="145" t="s">
        <v>19</v>
      </c>
      <c r="D41" s="146"/>
      <c r="E41" s="146"/>
      <c r="F41" s="146"/>
      <c r="G41" s="146"/>
      <c r="H41" s="146"/>
      <c r="I41" s="146"/>
      <c r="J41" s="147"/>
      <c r="K41" s="8">
        <v>0</v>
      </c>
      <c r="L41" s="80"/>
    </row>
    <row r="42" spans="1:22" ht="15.75" customHeight="1">
      <c r="A42" s="88"/>
      <c r="B42" s="117" t="s">
        <v>20</v>
      </c>
      <c r="C42" s="160" t="s">
        <v>168</v>
      </c>
      <c r="D42" s="161"/>
      <c r="E42" s="161"/>
      <c r="F42" s="161"/>
      <c r="G42" s="161"/>
      <c r="H42" s="161"/>
      <c r="I42" s="161"/>
      <c r="J42" s="161"/>
      <c r="K42" s="162"/>
      <c r="L42" s="80"/>
    </row>
    <row r="43" spans="1:22" ht="15.75" customHeight="1">
      <c r="A43" s="88"/>
      <c r="B43" s="163"/>
      <c r="C43" s="165" t="s">
        <v>21</v>
      </c>
      <c r="D43" s="165"/>
      <c r="E43" s="165"/>
      <c r="F43" s="165"/>
      <c r="G43" s="165"/>
      <c r="H43" s="165"/>
      <c r="I43" s="165"/>
      <c r="J43" s="165"/>
      <c r="K43" s="118" t="s">
        <v>22</v>
      </c>
      <c r="L43" s="80"/>
    </row>
    <row r="44" spans="1:22" ht="15.75" customHeight="1">
      <c r="A44" s="88"/>
      <c r="B44" s="164"/>
      <c r="C44" s="166"/>
      <c r="D44" s="166"/>
      <c r="E44" s="166"/>
      <c r="F44" s="166"/>
      <c r="G44" s="166"/>
      <c r="H44" s="166"/>
      <c r="I44" s="166"/>
      <c r="J44" s="166"/>
      <c r="K44" s="4"/>
      <c r="L44" s="80"/>
    </row>
    <row r="45" spans="1:22" ht="15.75" customHeight="1">
      <c r="A45" s="88"/>
      <c r="B45" s="119"/>
      <c r="C45" s="151" t="s">
        <v>23</v>
      </c>
      <c r="D45" s="167"/>
      <c r="E45" s="167"/>
      <c r="F45" s="167"/>
      <c r="G45" s="167"/>
      <c r="H45" s="167"/>
      <c r="I45" s="167"/>
      <c r="J45" s="167"/>
      <c r="K45" s="8">
        <v>0</v>
      </c>
      <c r="L45" s="80"/>
    </row>
    <row r="46" spans="1:22" ht="15.75" customHeight="1">
      <c r="A46" s="88"/>
      <c r="B46" s="168" t="s">
        <v>24</v>
      </c>
      <c r="C46" s="170" t="s">
        <v>155</v>
      </c>
      <c r="D46" s="171"/>
      <c r="E46" s="171"/>
      <c r="F46" s="171"/>
      <c r="G46" s="171"/>
      <c r="H46" s="178" t="s">
        <v>25</v>
      </c>
      <c r="I46" s="178"/>
      <c r="J46" s="178"/>
      <c r="K46" s="165" t="s">
        <v>72</v>
      </c>
      <c r="L46" s="80"/>
      <c r="M46" s="85"/>
      <c r="N46" s="85"/>
      <c r="O46" s="85"/>
      <c r="P46" s="85"/>
      <c r="Q46" s="85"/>
      <c r="R46" s="85"/>
      <c r="S46" s="85"/>
      <c r="T46" s="85"/>
      <c r="U46" s="85"/>
      <c r="V46" s="85"/>
    </row>
    <row r="47" spans="1:22" ht="15.75" customHeight="1">
      <c r="A47" s="88"/>
      <c r="B47" s="169"/>
      <c r="C47" s="172"/>
      <c r="D47" s="173"/>
      <c r="E47" s="173"/>
      <c r="F47" s="173"/>
      <c r="G47" s="173"/>
      <c r="H47" s="178"/>
      <c r="I47" s="178"/>
      <c r="J47" s="178"/>
      <c r="K47" s="178"/>
      <c r="L47" s="80"/>
      <c r="M47" s="85"/>
      <c r="N47" s="85"/>
      <c r="O47" s="85"/>
      <c r="P47" s="85"/>
      <c r="Q47" s="85"/>
      <c r="R47" s="85"/>
      <c r="S47" s="85"/>
      <c r="T47" s="85"/>
      <c r="U47" s="85"/>
      <c r="V47" s="85"/>
    </row>
    <row r="48" spans="1:22" ht="15.75" customHeight="1">
      <c r="A48" s="88"/>
      <c r="B48" s="119"/>
      <c r="C48" s="179" t="s">
        <v>26</v>
      </c>
      <c r="D48" s="180"/>
      <c r="E48" s="180"/>
      <c r="F48" s="181"/>
      <c r="G48" s="181"/>
      <c r="H48" s="181"/>
      <c r="I48" s="181"/>
      <c r="J48" s="181"/>
      <c r="K48" s="8">
        <v>0</v>
      </c>
      <c r="L48" s="80"/>
    </row>
    <row r="49" spans="1:12" ht="15.75" customHeight="1">
      <c r="A49" s="88"/>
      <c r="B49" s="120" t="s">
        <v>27</v>
      </c>
      <c r="C49" s="121" t="s">
        <v>28</v>
      </c>
      <c r="D49" s="122"/>
      <c r="E49" s="122"/>
      <c r="F49" s="123"/>
      <c r="G49" s="182" t="s">
        <v>29</v>
      </c>
      <c r="H49" s="167"/>
      <c r="I49" s="183"/>
      <c r="J49" s="124" t="s">
        <v>30</v>
      </c>
      <c r="K49" s="8">
        <v>0</v>
      </c>
      <c r="L49" s="80"/>
    </row>
    <row r="50" spans="1:12" ht="15.75" customHeight="1">
      <c r="A50" s="88"/>
      <c r="B50" s="109" t="s">
        <v>31</v>
      </c>
      <c r="C50" s="154" t="s">
        <v>164</v>
      </c>
      <c r="D50" s="155"/>
      <c r="E50" s="155"/>
      <c r="F50" s="156"/>
      <c r="G50" s="182" t="s">
        <v>29</v>
      </c>
      <c r="H50" s="167"/>
      <c r="I50" s="183"/>
      <c r="J50" s="124" t="s">
        <v>30</v>
      </c>
      <c r="K50" s="8">
        <v>0</v>
      </c>
      <c r="L50" s="80"/>
    </row>
    <row r="51" spans="1:12" ht="15.75" customHeight="1">
      <c r="A51" s="88"/>
      <c r="B51" s="125"/>
      <c r="C51" s="184"/>
      <c r="D51" s="185"/>
      <c r="E51" s="185"/>
      <c r="F51" s="185"/>
      <c r="G51" s="185"/>
      <c r="H51" s="185"/>
      <c r="I51" s="185"/>
      <c r="J51" s="185"/>
      <c r="K51" s="186"/>
      <c r="L51" s="80"/>
    </row>
    <row r="52" spans="1:12" ht="15.75" customHeight="1">
      <c r="A52" s="88"/>
      <c r="B52" s="126" t="s">
        <v>32</v>
      </c>
      <c r="C52" s="121" t="s">
        <v>166</v>
      </c>
      <c r="D52" s="122"/>
      <c r="E52" s="122"/>
      <c r="F52" s="157" t="s">
        <v>34</v>
      </c>
      <c r="G52" s="157"/>
      <c r="H52" s="158" t="s">
        <v>35</v>
      </c>
      <c r="I52" s="158"/>
      <c r="J52" s="159"/>
      <c r="K52" s="127"/>
      <c r="L52" s="80"/>
    </row>
    <row r="53" spans="1:12" ht="15.75" customHeight="1">
      <c r="A53" s="88"/>
      <c r="B53" s="128"/>
      <c r="C53" s="187" t="s">
        <v>36</v>
      </c>
      <c r="D53" s="188"/>
      <c r="E53" s="189"/>
      <c r="F53" s="190"/>
      <c r="G53" s="191"/>
      <c r="H53" s="192"/>
      <c r="I53" s="193"/>
      <c r="J53" s="194"/>
      <c r="K53" s="8"/>
      <c r="L53" s="80"/>
    </row>
    <row r="54" spans="1:12" ht="15.75" customHeight="1">
      <c r="A54" s="88"/>
      <c r="B54" s="128"/>
      <c r="C54" s="165" t="s">
        <v>37</v>
      </c>
      <c r="D54" s="165"/>
      <c r="E54" s="165"/>
      <c r="F54" s="190"/>
      <c r="G54" s="191"/>
      <c r="H54" s="192"/>
      <c r="I54" s="193"/>
      <c r="J54" s="194"/>
      <c r="K54" s="8"/>
      <c r="L54" s="80"/>
    </row>
    <row r="55" spans="1:12" ht="15.75" customHeight="1">
      <c r="A55" s="88"/>
      <c r="B55" s="128"/>
      <c r="C55" s="165" t="s">
        <v>38</v>
      </c>
      <c r="D55" s="165"/>
      <c r="E55" s="165"/>
      <c r="F55" s="140"/>
      <c r="G55" s="140"/>
      <c r="H55" s="200"/>
      <c r="I55" s="200"/>
      <c r="J55" s="200"/>
      <c r="K55" s="4"/>
      <c r="L55" s="80"/>
    </row>
    <row r="56" spans="1:12" ht="15.75" customHeight="1">
      <c r="A56" s="88"/>
      <c r="B56" s="128"/>
      <c r="C56" s="165" t="s">
        <v>39</v>
      </c>
      <c r="D56" s="165"/>
      <c r="E56" s="165"/>
      <c r="F56" s="140"/>
      <c r="G56" s="140"/>
      <c r="H56" s="200"/>
      <c r="I56" s="200"/>
      <c r="J56" s="200"/>
      <c r="K56" s="4"/>
      <c r="L56" s="80"/>
    </row>
    <row r="57" spans="1:12" ht="15.75" customHeight="1">
      <c r="A57" s="88"/>
      <c r="B57" s="128"/>
      <c r="C57" s="165" t="s">
        <v>40</v>
      </c>
      <c r="D57" s="165"/>
      <c r="E57" s="165"/>
      <c r="F57" s="140"/>
      <c r="G57" s="140"/>
      <c r="H57" s="200"/>
      <c r="I57" s="200"/>
      <c r="J57" s="200"/>
      <c r="K57" s="4"/>
      <c r="L57" s="80"/>
    </row>
    <row r="58" spans="1:12" ht="15.75" customHeight="1">
      <c r="A58" s="88"/>
      <c r="B58" s="128"/>
      <c r="C58" s="203" t="s">
        <v>167</v>
      </c>
      <c r="D58" s="203"/>
      <c r="E58" s="203"/>
      <c r="F58" s="203"/>
      <c r="G58" s="203"/>
      <c r="H58" s="203"/>
      <c r="I58" s="203"/>
      <c r="J58" s="203"/>
      <c r="K58" s="8">
        <v>0</v>
      </c>
      <c r="L58" s="80"/>
    </row>
    <row r="59" spans="1:12" ht="15.75" customHeight="1" thickBot="1">
      <c r="A59" s="88"/>
      <c r="B59" s="128"/>
      <c r="C59" s="201"/>
      <c r="D59" s="202"/>
      <c r="E59" s="202"/>
      <c r="F59" s="202"/>
      <c r="G59" s="202"/>
      <c r="H59" s="202"/>
      <c r="I59" s="202"/>
      <c r="J59" s="202"/>
      <c r="K59" s="108"/>
      <c r="L59" s="80"/>
    </row>
    <row r="60" spans="1:12" ht="15.75" customHeight="1" thickBot="1">
      <c r="A60" s="88"/>
      <c r="B60" s="129"/>
      <c r="C60" s="201" t="s">
        <v>156</v>
      </c>
      <c r="D60" s="202"/>
      <c r="E60" s="202"/>
      <c r="F60" s="202"/>
      <c r="G60" s="202"/>
      <c r="H60" s="202"/>
      <c r="I60" s="202"/>
      <c r="J60" s="202"/>
      <c r="K60" s="8">
        <v>0</v>
      </c>
      <c r="L60" s="80"/>
    </row>
    <row r="61" spans="1:12" ht="15.75" customHeight="1">
      <c r="A61" s="88"/>
      <c r="B61" s="120" t="s">
        <v>41</v>
      </c>
      <c r="C61" s="154" t="s">
        <v>157</v>
      </c>
      <c r="D61" s="155"/>
      <c r="E61" s="155"/>
      <c r="F61" s="155"/>
      <c r="G61" s="155"/>
      <c r="H61" s="155"/>
      <c r="I61" s="155"/>
      <c r="J61" s="156"/>
      <c r="K61" s="130"/>
      <c r="L61" s="80"/>
    </row>
    <row r="62" spans="1:12" ht="10.15" customHeight="1">
      <c r="A62" s="88"/>
      <c r="B62" s="129"/>
      <c r="C62" s="187" t="s">
        <v>42</v>
      </c>
      <c r="D62" s="188"/>
      <c r="E62" s="188"/>
      <c r="F62" s="188"/>
      <c r="G62" s="188"/>
      <c r="H62" s="188"/>
      <c r="I62" s="188"/>
      <c r="J62" s="189"/>
      <c r="K62" s="96">
        <v>3537563</v>
      </c>
      <c r="L62" s="80"/>
    </row>
    <row r="63" spans="1:12" s="16" customFormat="1" ht="58.15" customHeight="1">
      <c r="A63" s="15"/>
      <c r="B63" s="198" t="s">
        <v>169</v>
      </c>
      <c r="C63" s="198"/>
      <c r="D63" s="198"/>
      <c r="E63" s="198"/>
      <c r="F63" s="198"/>
      <c r="G63" s="198"/>
      <c r="H63" s="198"/>
      <c r="I63" s="198"/>
      <c r="J63" s="198"/>
      <c r="K63" s="198"/>
      <c r="L63" s="84"/>
    </row>
    <row r="64" spans="1:12" s="16" customFormat="1" ht="16.899999999999999" customHeight="1">
      <c r="A64" s="15"/>
      <c r="B64" s="196" t="s">
        <v>43</v>
      </c>
      <c r="C64" s="196"/>
      <c r="D64" s="196"/>
      <c r="E64" s="196"/>
      <c r="F64" s="196"/>
      <c r="G64" s="196"/>
      <c r="H64" s="196"/>
      <c r="I64" s="196"/>
      <c r="J64" s="196"/>
      <c r="K64" s="196"/>
      <c r="L64" s="84"/>
    </row>
    <row r="65" spans="1:15" s="16" customFormat="1" ht="16.899999999999999" customHeight="1">
      <c r="A65" s="15"/>
      <c r="B65" s="199" t="s">
        <v>48</v>
      </c>
      <c r="C65" s="199"/>
      <c r="D65" s="199"/>
      <c r="E65" s="199"/>
      <c r="F65" s="199"/>
      <c r="G65" s="199"/>
      <c r="H65" s="199"/>
      <c r="I65" s="199"/>
      <c r="J65" s="199"/>
      <c r="K65" s="199"/>
      <c r="L65" s="89"/>
    </row>
    <row r="66" spans="1:15" ht="16.899999999999999" customHeight="1">
      <c r="A66" s="88"/>
      <c r="B66" s="195" t="s">
        <v>44</v>
      </c>
      <c r="C66" s="195"/>
      <c r="D66" s="195"/>
      <c r="E66" s="195"/>
      <c r="F66" s="195"/>
      <c r="G66" s="195"/>
      <c r="H66" s="195"/>
      <c r="I66" s="195"/>
      <c r="J66" s="195"/>
      <c r="K66" s="195"/>
      <c r="L66" s="15"/>
      <c r="M66" s="83"/>
      <c r="N66" s="88"/>
      <c r="O66" s="82"/>
    </row>
    <row r="67" spans="1:15" ht="30" customHeight="1">
      <c r="A67" s="88"/>
      <c r="B67" s="196" t="s">
        <v>45</v>
      </c>
      <c r="C67" s="196"/>
      <c r="D67" s="196"/>
      <c r="E67" s="196"/>
      <c r="F67" s="196"/>
      <c r="G67" s="196"/>
      <c r="H67" s="196"/>
      <c r="I67" s="196"/>
      <c r="J67" s="196"/>
      <c r="K67" s="196"/>
      <c r="L67" s="84"/>
      <c r="M67" s="83"/>
      <c r="N67" s="88"/>
      <c r="O67" s="82"/>
    </row>
    <row r="68" spans="1:15" ht="3" customHeight="1">
      <c r="A68" s="88"/>
      <c r="B68" s="87"/>
      <c r="C68" s="87"/>
      <c r="D68" s="87"/>
      <c r="E68" s="87"/>
      <c r="F68" s="88"/>
      <c r="G68" s="88"/>
      <c r="H68" s="87"/>
      <c r="I68" s="87"/>
      <c r="J68" s="87"/>
      <c r="K68" s="87"/>
      <c r="L68" s="87"/>
      <c r="M68" s="83"/>
      <c r="N68" s="88"/>
      <c r="O68" s="82"/>
    </row>
    <row r="69" spans="1:15" ht="30" customHeight="1">
      <c r="A69" s="88"/>
      <c r="B69" s="196"/>
      <c r="C69" s="196"/>
      <c r="D69" s="196"/>
      <c r="E69" s="196"/>
      <c r="F69" s="196"/>
      <c r="G69" s="196"/>
      <c r="H69" s="196"/>
      <c r="I69" s="196"/>
      <c r="J69" s="196"/>
      <c r="K69" s="196"/>
      <c r="L69" s="88"/>
      <c r="M69" s="83"/>
      <c r="N69" s="88"/>
      <c r="O69" s="82"/>
    </row>
  </sheetData>
  <mergeCells count="72">
    <mergeCell ref="J1:K1"/>
    <mergeCell ref="C60:J60"/>
    <mergeCell ref="C55:E55"/>
    <mergeCell ref="F55:G55"/>
    <mergeCell ref="H55:J55"/>
    <mergeCell ref="C56:E56"/>
    <mergeCell ref="F56:G56"/>
    <mergeCell ref="H56:J56"/>
    <mergeCell ref="C57:E57"/>
    <mergeCell ref="F57:G57"/>
    <mergeCell ref="H57:J57"/>
    <mergeCell ref="C58:J58"/>
    <mergeCell ref="C59:J59"/>
    <mergeCell ref="C53:E53"/>
    <mergeCell ref="F53:G53"/>
    <mergeCell ref="H53:J53"/>
    <mergeCell ref="B69:K69"/>
    <mergeCell ref="B67:K67"/>
    <mergeCell ref="C61:J61"/>
    <mergeCell ref="B63:K63"/>
    <mergeCell ref="B64:K64"/>
    <mergeCell ref="B65:K65"/>
    <mergeCell ref="B66:K66"/>
    <mergeCell ref="C62:J62"/>
    <mergeCell ref="B43:B44"/>
    <mergeCell ref="C43:J43"/>
    <mergeCell ref="C44:J44"/>
    <mergeCell ref="C45:J45"/>
    <mergeCell ref="C54:E54"/>
    <mergeCell ref="F54:G54"/>
    <mergeCell ref="H54:J54"/>
    <mergeCell ref="F52:G52"/>
    <mergeCell ref="H52:J52"/>
    <mergeCell ref="B46:B47"/>
    <mergeCell ref="C46:G47"/>
    <mergeCell ref="H46:J47"/>
    <mergeCell ref="C51:K51"/>
    <mergeCell ref="K46:K47"/>
    <mergeCell ref="C48:J48"/>
    <mergeCell ref="G49:I49"/>
    <mergeCell ref="I34:J34"/>
    <mergeCell ref="C50:F50"/>
    <mergeCell ref="G50:I50"/>
    <mergeCell ref="C41:J41"/>
    <mergeCell ref="C42:K42"/>
    <mergeCell ref="C38:J38"/>
    <mergeCell ref="C39:J39"/>
    <mergeCell ref="C40:J40"/>
    <mergeCell ref="I35:J35"/>
    <mergeCell ref="I36:J36"/>
    <mergeCell ref="I37:J37"/>
    <mergeCell ref="I27:J27"/>
    <mergeCell ref="I28:J28"/>
    <mergeCell ref="I31:J31"/>
    <mergeCell ref="I32:J32"/>
    <mergeCell ref="I33:J33"/>
    <mergeCell ref="I30:J30"/>
    <mergeCell ref="I29:J29"/>
    <mergeCell ref="C18:J18"/>
    <mergeCell ref="B2:K2"/>
    <mergeCell ref="B3:K3"/>
    <mergeCell ref="B4:K4"/>
    <mergeCell ref="E6:G6"/>
    <mergeCell ref="I23:J23"/>
    <mergeCell ref="I24:J24"/>
    <mergeCell ref="I25:J25"/>
    <mergeCell ref="I26:J26"/>
    <mergeCell ref="C19:J19"/>
    <mergeCell ref="E20:G20"/>
    <mergeCell ref="I20:J20"/>
    <mergeCell ref="I21:J21"/>
    <mergeCell ref="I22:J22"/>
  </mergeCells>
  <pageMargins left="0.5" right="0.5" top="0.75" bottom="0.5" header="0.3" footer="0.05"/>
  <pageSetup scale="59" orientation="portrait" r:id="rId1"/>
  <headerFooter>
    <oddHeader xml:space="preserve">&amp;L&amp;11&amp;K000000TBB
California Department of Corrections and Rehabilitation
Budget Proposal Rate Sheet&amp;R&amp;11RFP Number C5613147-D
Exhibit B-1.2
Addendum 1
</oddHeader>
    <oddFooter>&amp;C&amp;11Page 2 of 5</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086BC6-58C4-4840-9F7F-B92E275CBD78}">
  <sheetPr>
    <pageSetUpPr fitToPage="1"/>
  </sheetPr>
  <dimension ref="A1:V69"/>
  <sheetViews>
    <sheetView showGridLines="0" view="pageLayout" zoomScale="115" zoomScaleNormal="130" zoomScalePageLayoutView="115" workbookViewId="0">
      <selection activeCell="E17" sqref="E17"/>
    </sheetView>
  </sheetViews>
  <sheetFormatPr defaultColWidth="9.140625" defaultRowHeight="15.75" customHeight="1"/>
  <cols>
    <col min="1" max="1" width="3.5703125" style="14" customWidth="1"/>
    <col min="2" max="2" width="4.28515625" style="14" customWidth="1"/>
    <col min="3" max="3" width="35.42578125" style="14" customWidth="1"/>
    <col min="4" max="4" width="8.7109375" style="14" customWidth="1"/>
    <col min="5" max="5" width="16.85546875" style="14" customWidth="1"/>
    <col min="6" max="6" width="3.5703125" style="14" customWidth="1"/>
    <col min="7" max="7" width="22" style="14" customWidth="1"/>
    <col min="8" max="8" width="15.28515625" style="14" customWidth="1"/>
    <col min="9" max="9" width="8.42578125" style="14" customWidth="1"/>
    <col min="10" max="10" width="9.7109375" style="14" customWidth="1"/>
    <col min="11" max="11" width="22.7109375" style="14" customWidth="1"/>
    <col min="12" max="12" width="20" style="17" customWidth="1"/>
    <col min="13" max="13" width="14" style="14" customWidth="1"/>
    <col min="14" max="16384" width="9.140625" style="14"/>
  </cols>
  <sheetData>
    <row r="1" spans="1:13" ht="15.6" customHeight="1">
      <c r="A1" s="88"/>
      <c r="B1" s="88"/>
      <c r="C1" s="88"/>
      <c r="D1" s="1"/>
      <c r="E1" s="1"/>
      <c r="F1" s="88"/>
      <c r="G1" s="88"/>
      <c r="H1" s="2"/>
      <c r="I1" s="3"/>
      <c r="J1" s="134" t="s">
        <v>162</v>
      </c>
      <c r="K1" s="135"/>
    </row>
    <row r="2" spans="1:13" ht="15.75" customHeight="1">
      <c r="A2" s="88"/>
      <c r="B2" s="136" t="s">
        <v>0</v>
      </c>
      <c r="C2" s="134"/>
      <c r="D2" s="134"/>
      <c r="E2" s="134"/>
      <c r="F2" s="134"/>
      <c r="G2" s="134"/>
      <c r="H2" s="134"/>
      <c r="I2" s="134"/>
      <c r="J2" s="134"/>
      <c r="K2" s="134"/>
    </row>
    <row r="3" spans="1:13" ht="15.75" customHeight="1">
      <c r="A3" s="88"/>
      <c r="B3" s="134" t="s">
        <v>49</v>
      </c>
      <c r="C3" s="134"/>
      <c r="D3" s="134"/>
      <c r="E3" s="134"/>
      <c r="F3" s="134"/>
      <c r="G3" s="134"/>
      <c r="H3" s="134"/>
      <c r="I3" s="134"/>
      <c r="J3" s="134"/>
      <c r="K3" s="134"/>
    </row>
    <row r="4" spans="1:13" ht="15.75" customHeight="1">
      <c r="A4" s="88"/>
      <c r="B4" s="134" t="s">
        <v>50</v>
      </c>
      <c r="C4" s="134"/>
      <c r="D4" s="134"/>
      <c r="E4" s="134"/>
      <c r="F4" s="134"/>
      <c r="G4" s="134"/>
      <c r="H4" s="134"/>
      <c r="I4" s="134"/>
      <c r="J4" s="134"/>
      <c r="K4" s="134"/>
    </row>
    <row r="5" spans="1:13" ht="15.75" customHeight="1" thickBot="1">
      <c r="A5" s="88"/>
      <c r="B5" s="90"/>
      <c r="C5" s="90"/>
      <c r="D5" s="90"/>
      <c r="E5" s="90"/>
      <c r="F5" s="88"/>
      <c r="G5" s="88"/>
      <c r="H5" s="90"/>
      <c r="I5" s="90"/>
      <c r="J5" s="90"/>
      <c r="K5" s="90"/>
    </row>
    <row r="6" spans="1:13" ht="51">
      <c r="A6" s="88"/>
      <c r="B6" s="98" t="s">
        <v>3</v>
      </c>
      <c r="C6" s="97" t="s">
        <v>159</v>
      </c>
      <c r="D6" s="99" t="s">
        <v>158</v>
      </c>
      <c r="E6" s="137" t="s">
        <v>5</v>
      </c>
      <c r="F6" s="138"/>
      <c r="G6" s="139"/>
      <c r="H6" s="97" t="s">
        <v>6</v>
      </c>
      <c r="I6" s="97" t="s">
        <v>7</v>
      </c>
      <c r="J6" s="100" t="s">
        <v>8</v>
      </c>
      <c r="K6" s="101" t="s">
        <v>9</v>
      </c>
    </row>
    <row r="7" spans="1:13" ht="15.75" customHeight="1">
      <c r="A7" s="88"/>
      <c r="B7" s="102"/>
      <c r="C7" s="103"/>
      <c r="D7" s="104"/>
      <c r="E7" s="105">
        <v>0</v>
      </c>
      <c r="F7" s="86" t="s">
        <v>10</v>
      </c>
      <c r="G7" s="105">
        <v>0</v>
      </c>
      <c r="H7" s="6">
        <v>0</v>
      </c>
      <c r="I7" s="7"/>
      <c r="J7" s="18"/>
      <c r="K7" s="8">
        <v>0</v>
      </c>
      <c r="L7" s="80"/>
      <c r="M7" s="81"/>
    </row>
    <row r="8" spans="1:13" ht="15.75" customHeight="1">
      <c r="A8" s="88"/>
      <c r="B8" s="102"/>
      <c r="C8" s="103"/>
      <c r="D8" s="104"/>
      <c r="E8" s="105">
        <v>0</v>
      </c>
      <c r="F8" s="86" t="s">
        <v>10</v>
      </c>
      <c r="G8" s="105">
        <v>0</v>
      </c>
      <c r="H8" s="6">
        <v>0</v>
      </c>
      <c r="I8" s="106"/>
      <c r="J8" s="18"/>
      <c r="K8" s="8">
        <v>0</v>
      </c>
      <c r="L8" s="80"/>
      <c r="M8" s="81"/>
    </row>
    <row r="9" spans="1:13" ht="15.75" customHeight="1">
      <c r="A9" s="88"/>
      <c r="B9" s="102"/>
      <c r="C9" s="103"/>
      <c r="D9" s="104"/>
      <c r="E9" s="105">
        <v>0</v>
      </c>
      <c r="F9" s="86" t="s">
        <v>10</v>
      </c>
      <c r="G9" s="105">
        <v>0</v>
      </c>
      <c r="H9" s="6">
        <v>0</v>
      </c>
      <c r="I9" s="7"/>
      <c r="J9" s="18"/>
      <c r="K9" s="8">
        <v>0</v>
      </c>
      <c r="L9" s="80"/>
      <c r="M9" s="81"/>
    </row>
    <row r="10" spans="1:13" ht="15.75" customHeight="1">
      <c r="A10" s="88"/>
      <c r="B10" s="102"/>
      <c r="C10" s="103"/>
      <c r="D10" s="104"/>
      <c r="E10" s="105">
        <v>0</v>
      </c>
      <c r="F10" s="86" t="s">
        <v>10</v>
      </c>
      <c r="G10" s="105">
        <v>0</v>
      </c>
      <c r="H10" s="6">
        <v>0</v>
      </c>
      <c r="I10" s="7"/>
      <c r="J10" s="18"/>
      <c r="K10" s="8">
        <v>0</v>
      </c>
      <c r="L10" s="80"/>
      <c r="M10" s="81"/>
    </row>
    <row r="11" spans="1:13" ht="15.75" customHeight="1">
      <c r="A11" s="88"/>
      <c r="B11" s="102"/>
      <c r="C11" s="103"/>
      <c r="D11" s="104"/>
      <c r="E11" s="105">
        <v>0</v>
      </c>
      <c r="F11" s="86" t="s">
        <v>10</v>
      </c>
      <c r="G11" s="105">
        <v>0</v>
      </c>
      <c r="H11" s="6">
        <v>0</v>
      </c>
      <c r="I11" s="7"/>
      <c r="J11" s="18"/>
      <c r="K11" s="8">
        <v>0</v>
      </c>
      <c r="L11" s="80"/>
      <c r="M11" s="81"/>
    </row>
    <row r="12" spans="1:13" ht="15.75" customHeight="1">
      <c r="A12" s="88"/>
      <c r="B12" s="102"/>
      <c r="C12" s="103"/>
      <c r="D12" s="104"/>
      <c r="E12" s="105">
        <v>0</v>
      </c>
      <c r="F12" s="86" t="s">
        <v>10</v>
      </c>
      <c r="G12" s="105">
        <v>0</v>
      </c>
      <c r="H12" s="6">
        <v>0</v>
      </c>
      <c r="I12" s="7"/>
      <c r="J12" s="18"/>
      <c r="K12" s="8">
        <v>0</v>
      </c>
      <c r="L12" s="80"/>
      <c r="M12" s="81"/>
    </row>
    <row r="13" spans="1:13" ht="15.75" customHeight="1">
      <c r="A13" s="88"/>
      <c r="B13" s="102"/>
      <c r="C13" s="103"/>
      <c r="D13" s="104"/>
      <c r="E13" s="105">
        <v>0</v>
      </c>
      <c r="F13" s="86" t="s">
        <v>10</v>
      </c>
      <c r="G13" s="105">
        <v>0</v>
      </c>
      <c r="H13" s="6">
        <v>0</v>
      </c>
      <c r="I13" s="7"/>
      <c r="J13" s="18"/>
      <c r="K13" s="8">
        <v>0</v>
      </c>
      <c r="L13" s="80"/>
      <c r="M13" s="81"/>
    </row>
    <row r="14" spans="1:13" ht="15.75" customHeight="1">
      <c r="A14" s="88"/>
      <c r="B14" s="102"/>
      <c r="C14" s="103"/>
      <c r="D14" s="104"/>
      <c r="E14" s="105">
        <v>0</v>
      </c>
      <c r="F14" s="86" t="s">
        <v>10</v>
      </c>
      <c r="G14" s="105">
        <v>0</v>
      </c>
      <c r="H14" s="6">
        <v>0</v>
      </c>
      <c r="I14" s="7"/>
      <c r="J14" s="18"/>
      <c r="K14" s="8">
        <v>0</v>
      </c>
      <c r="L14" s="80"/>
      <c r="M14" s="81"/>
    </row>
    <row r="15" spans="1:13" ht="15.75" customHeight="1">
      <c r="A15" s="88"/>
      <c r="B15" s="102"/>
      <c r="C15" s="103"/>
      <c r="D15" s="104"/>
      <c r="E15" s="105">
        <v>0</v>
      </c>
      <c r="F15" s="86" t="s">
        <v>10</v>
      </c>
      <c r="G15" s="105">
        <v>0</v>
      </c>
      <c r="H15" s="6">
        <v>0</v>
      </c>
      <c r="I15" s="7"/>
      <c r="J15" s="18"/>
      <c r="K15" s="8">
        <v>0</v>
      </c>
      <c r="L15" s="80"/>
      <c r="M15" s="81"/>
    </row>
    <row r="16" spans="1:13" ht="15.75" customHeight="1">
      <c r="A16" s="88"/>
      <c r="B16" s="102"/>
      <c r="C16" s="103"/>
      <c r="D16" s="104"/>
      <c r="E16" s="105">
        <v>0</v>
      </c>
      <c r="F16" s="86" t="s">
        <v>10</v>
      </c>
      <c r="G16" s="105">
        <v>0</v>
      </c>
      <c r="H16" s="6">
        <v>0</v>
      </c>
      <c r="I16" s="7"/>
      <c r="J16" s="18"/>
      <c r="K16" s="8">
        <v>0</v>
      </c>
      <c r="L16" s="80"/>
      <c r="M16" s="81"/>
    </row>
    <row r="17" spans="1:13" ht="15.75" customHeight="1">
      <c r="A17" s="88"/>
      <c r="B17" s="107"/>
      <c r="C17" s="103"/>
      <c r="D17" s="104"/>
      <c r="E17" s="105">
        <v>0</v>
      </c>
      <c r="F17" s="86" t="s">
        <v>10</v>
      </c>
      <c r="G17" s="105">
        <v>0</v>
      </c>
      <c r="H17" s="6">
        <v>0</v>
      </c>
      <c r="I17" s="7"/>
      <c r="J17" s="18"/>
      <c r="K17" s="8">
        <v>0</v>
      </c>
      <c r="L17" s="80"/>
      <c r="M17" s="81"/>
    </row>
    <row r="18" spans="1:13" ht="15.75" customHeight="1">
      <c r="A18" s="88"/>
      <c r="B18" s="102"/>
      <c r="C18" s="131"/>
      <c r="D18" s="132"/>
      <c r="E18" s="132"/>
      <c r="F18" s="132"/>
      <c r="G18" s="132"/>
      <c r="H18" s="132"/>
      <c r="I18" s="132"/>
      <c r="J18" s="133"/>
      <c r="K18" s="108"/>
      <c r="L18" s="80"/>
      <c r="M18" s="81"/>
    </row>
    <row r="19" spans="1:13" ht="15.75" customHeight="1" thickBot="1">
      <c r="A19" s="88"/>
      <c r="B19" s="102"/>
      <c r="C19" s="141" t="s">
        <v>11</v>
      </c>
      <c r="D19" s="141"/>
      <c r="E19" s="141"/>
      <c r="F19" s="141"/>
      <c r="G19" s="141"/>
      <c r="H19" s="141"/>
      <c r="I19" s="141"/>
      <c r="J19" s="141"/>
      <c r="K19" s="108">
        <v>0</v>
      </c>
      <c r="L19" s="80"/>
      <c r="M19" s="81"/>
    </row>
    <row r="20" spans="1:13" ht="51">
      <c r="A20" s="88"/>
      <c r="B20" s="109" t="s">
        <v>12</v>
      </c>
      <c r="C20" s="110" t="s">
        <v>160</v>
      </c>
      <c r="D20" s="99" t="s">
        <v>158</v>
      </c>
      <c r="E20" s="142" t="s">
        <v>13</v>
      </c>
      <c r="F20" s="143"/>
      <c r="G20" s="143"/>
      <c r="H20" s="110" t="s">
        <v>14</v>
      </c>
      <c r="I20" s="142" t="s">
        <v>15</v>
      </c>
      <c r="J20" s="144"/>
      <c r="K20" s="111" t="s">
        <v>9</v>
      </c>
      <c r="L20" s="80"/>
      <c r="M20" s="81"/>
    </row>
    <row r="21" spans="1:13" ht="15.75" customHeight="1">
      <c r="A21" s="88"/>
      <c r="B21" s="102"/>
      <c r="C21" s="112"/>
      <c r="D21" s="113"/>
      <c r="E21" s="11">
        <v>0</v>
      </c>
      <c r="F21" s="86" t="s">
        <v>10</v>
      </c>
      <c r="G21" s="11">
        <v>0</v>
      </c>
      <c r="H21" s="11">
        <v>0</v>
      </c>
      <c r="I21" s="140"/>
      <c r="J21" s="140"/>
      <c r="K21" s="8">
        <v>0</v>
      </c>
      <c r="L21" s="80"/>
      <c r="M21" s="81"/>
    </row>
    <row r="22" spans="1:13" ht="15.75" customHeight="1">
      <c r="A22" s="88"/>
      <c r="B22" s="102"/>
      <c r="C22" s="112"/>
      <c r="D22" s="113"/>
      <c r="E22" s="11">
        <v>0</v>
      </c>
      <c r="F22" s="86" t="s">
        <v>10</v>
      </c>
      <c r="G22" s="11">
        <v>0</v>
      </c>
      <c r="H22" s="11">
        <v>0</v>
      </c>
      <c r="I22" s="140"/>
      <c r="J22" s="140"/>
      <c r="K22" s="8">
        <v>0</v>
      </c>
      <c r="L22" s="80"/>
      <c r="M22" s="81"/>
    </row>
    <row r="23" spans="1:13" ht="15.75" customHeight="1">
      <c r="A23" s="88"/>
      <c r="B23" s="102"/>
      <c r="C23" s="112"/>
      <c r="D23" s="113"/>
      <c r="E23" s="11">
        <v>0</v>
      </c>
      <c r="F23" s="86" t="s">
        <v>10</v>
      </c>
      <c r="G23" s="11">
        <v>0</v>
      </c>
      <c r="H23" s="11">
        <v>0</v>
      </c>
      <c r="I23" s="140"/>
      <c r="J23" s="140"/>
      <c r="K23" s="8">
        <v>0</v>
      </c>
      <c r="L23" s="80"/>
      <c r="M23" s="81"/>
    </row>
    <row r="24" spans="1:13" ht="15.75" customHeight="1">
      <c r="A24" s="88"/>
      <c r="B24" s="102"/>
      <c r="C24" s="112"/>
      <c r="D24" s="113"/>
      <c r="E24" s="11">
        <v>0</v>
      </c>
      <c r="F24" s="86" t="s">
        <v>10</v>
      </c>
      <c r="G24" s="11">
        <v>0</v>
      </c>
      <c r="H24" s="11">
        <v>0</v>
      </c>
      <c r="I24" s="140"/>
      <c r="J24" s="140"/>
      <c r="K24" s="8">
        <v>0</v>
      </c>
      <c r="L24" s="80"/>
      <c r="M24" s="81"/>
    </row>
    <row r="25" spans="1:13" ht="15.75" customHeight="1">
      <c r="A25" s="88"/>
      <c r="B25" s="102"/>
      <c r="C25" s="112"/>
      <c r="D25" s="113"/>
      <c r="E25" s="11">
        <v>0</v>
      </c>
      <c r="F25" s="86" t="s">
        <v>10</v>
      </c>
      <c r="G25" s="11">
        <v>0</v>
      </c>
      <c r="H25" s="11">
        <v>0</v>
      </c>
      <c r="I25" s="140"/>
      <c r="J25" s="140"/>
      <c r="K25" s="8">
        <v>0</v>
      </c>
      <c r="L25" s="80"/>
      <c r="M25" s="81"/>
    </row>
    <row r="26" spans="1:13" ht="15.75" customHeight="1">
      <c r="A26" s="88"/>
      <c r="B26" s="102"/>
      <c r="C26" s="112"/>
      <c r="D26" s="113"/>
      <c r="E26" s="11">
        <v>0</v>
      </c>
      <c r="F26" s="86" t="s">
        <v>10</v>
      </c>
      <c r="G26" s="11">
        <v>0</v>
      </c>
      <c r="H26" s="11">
        <v>0</v>
      </c>
      <c r="I26" s="140"/>
      <c r="J26" s="140"/>
      <c r="K26" s="8">
        <v>0</v>
      </c>
      <c r="L26" s="80"/>
      <c r="M26" s="81"/>
    </row>
    <row r="27" spans="1:13" ht="15.75" customHeight="1">
      <c r="A27" s="88"/>
      <c r="B27" s="102"/>
      <c r="C27" s="112"/>
      <c r="D27" s="113"/>
      <c r="E27" s="11">
        <v>0</v>
      </c>
      <c r="F27" s="86" t="s">
        <v>10</v>
      </c>
      <c r="G27" s="11">
        <v>0</v>
      </c>
      <c r="H27" s="11">
        <v>0</v>
      </c>
      <c r="I27" s="140"/>
      <c r="J27" s="140"/>
      <c r="K27" s="8">
        <v>0</v>
      </c>
      <c r="L27" s="80"/>
      <c r="M27" s="81"/>
    </row>
    <row r="28" spans="1:13" ht="15.75" customHeight="1">
      <c r="A28" s="88"/>
      <c r="B28" s="102"/>
      <c r="C28" s="112"/>
      <c r="D28" s="113"/>
      <c r="E28" s="11">
        <v>0</v>
      </c>
      <c r="F28" s="86" t="s">
        <v>10</v>
      </c>
      <c r="G28" s="11">
        <v>0</v>
      </c>
      <c r="H28" s="11">
        <v>0</v>
      </c>
      <c r="I28" s="140"/>
      <c r="J28" s="140"/>
      <c r="K28" s="8">
        <v>0</v>
      </c>
      <c r="L28" s="80"/>
      <c r="M28" s="81"/>
    </row>
    <row r="29" spans="1:13" ht="15.75" customHeight="1">
      <c r="A29" s="88"/>
      <c r="B29" s="102"/>
      <c r="C29" s="112"/>
      <c r="D29" s="113"/>
      <c r="E29" s="11">
        <v>0</v>
      </c>
      <c r="F29" s="86" t="s">
        <v>10</v>
      </c>
      <c r="G29" s="11">
        <v>0</v>
      </c>
      <c r="H29" s="11">
        <v>0</v>
      </c>
      <c r="I29" s="140"/>
      <c r="J29" s="140"/>
      <c r="K29" s="8">
        <v>0</v>
      </c>
      <c r="L29" s="80"/>
      <c r="M29" s="81"/>
    </row>
    <row r="30" spans="1:13" ht="15.75" customHeight="1">
      <c r="A30" s="88"/>
      <c r="B30" s="102"/>
      <c r="C30" s="112"/>
      <c r="D30" s="113"/>
      <c r="E30" s="11">
        <v>0</v>
      </c>
      <c r="F30" s="86" t="s">
        <v>10</v>
      </c>
      <c r="G30" s="11">
        <v>0</v>
      </c>
      <c r="H30" s="11">
        <v>0</v>
      </c>
      <c r="I30" s="140"/>
      <c r="J30" s="140"/>
      <c r="K30" s="8">
        <v>0</v>
      </c>
      <c r="L30" s="80"/>
      <c r="M30" s="81"/>
    </row>
    <row r="31" spans="1:13" ht="15.75" customHeight="1">
      <c r="A31" s="88"/>
      <c r="B31" s="102"/>
      <c r="C31" s="112"/>
      <c r="D31" s="113"/>
      <c r="E31" s="11">
        <v>0</v>
      </c>
      <c r="F31" s="86" t="s">
        <v>10</v>
      </c>
      <c r="G31" s="11">
        <v>0</v>
      </c>
      <c r="H31" s="11">
        <v>0</v>
      </c>
      <c r="I31" s="140"/>
      <c r="J31" s="140"/>
      <c r="K31" s="8">
        <v>0</v>
      </c>
      <c r="L31" s="80"/>
      <c r="M31" s="81"/>
    </row>
    <row r="32" spans="1:13" ht="15.75" customHeight="1">
      <c r="A32" s="88"/>
      <c r="B32" s="102"/>
      <c r="C32" s="112"/>
      <c r="D32" s="113"/>
      <c r="E32" s="11">
        <v>0</v>
      </c>
      <c r="F32" s="86" t="s">
        <v>10</v>
      </c>
      <c r="G32" s="11">
        <v>0</v>
      </c>
      <c r="H32" s="11">
        <v>0</v>
      </c>
      <c r="I32" s="140"/>
      <c r="J32" s="140"/>
      <c r="K32" s="8">
        <v>0</v>
      </c>
      <c r="L32" s="80"/>
      <c r="M32" s="81"/>
    </row>
    <row r="33" spans="1:22" ht="15.75" customHeight="1">
      <c r="A33" s="88"/>
      <c r="B33" s="102"/>
      <c r="C33" s="112"/>
      <c r="D33" s="113"/>
      <c r="E33" s="11">
        <v>0</v>
      </c>
      <c r="F33" s="86" t="s">
        <v>10</v>
      </c>
      <c r="G33" s="11">
        <v>0</v>
      </c>
      <c r="H33" s="11">
        <v>0</v>
      </c>
      <c r="I33" s="140"/>
      <c r="J33" s="140"/>
      <c r="K33" s="8">
        <v>0</v>
      </c>
      <c r="L33" s="80"/>
      <c r="M33" s="81"/>
    </row>
    <row r="34" spans="1:22" ht="15.75" customHeight="1">
      <c r="A34" s="88"/>
      <c r="B34" s="102"/>
      <c r="C34" s="112"/>
      <c r="D34" s="113"/>
      <c r="E34" s="11">
        <v>0</v>
      </c>
      <c r="F34" s="86" t="s">
        <v>10</v>
      </c>
      <c r="G34" s="11">
        <v>0</v>
      </c>
      <c r="H34" s="11">
        <v>0</v>
      </c>
      <c r="I34" s="140"/>
      <c r="J34" s="140"/>
      <c r="K34" s="8">
        <v>0</v>
      </c>
      <c r="L34" s="80"/>
      <c r="M34" s="81"/>
    </row>
    <row r="35" spans="1:22" ht="15.75" customHeight="1">
      <c r="A35" s="88"/>
      <c r="B35" s="102"/>
      <c r="C35" s="112"/>
      <c r="D35" s="113"/>
      <c r="E35" s="11">
        <v>0</v>
      </c>
      <c r="F35" s="86" t="s">
        <v>10</v>
      </c>
      <c r="G35" s="11">
        <v>0</v>
      </c>
      <c r="H35" s="11">
        <v>0</v>
      </c>
      <c r="I35" s="140"/>
      <c r="J35" s="140"/>
      <c r="K35" s="8">
        <v>0</v>
      </c>
      <c r="L35" s="80"/>
      <c r="M35" s="81"/>
    </row>
    <row r="36" spans="1:22" ht="15.75" customHeight="1">
      <c r="A36" s="88"/>
      <c r="B36" s="102"/>
      <c r="C36" s="112"/>
      <c r="D36" s="113"/>
      <c r="E36" s="11">
        <v>0</v>
      </c>
      <c r="F36" s="86" t="s">
        <v>10</v>
      </c>
      <c r="G36" s="11">
        <v>0</v>
      </c>
      <c r="H36" s="11">
        <v>0</v>
      </c>
      <c r="I36" s="140"/>
      <c r="J36" s="140"/>
      <c r="K36" s="8">
        <v>0</v>
      </c>
      <c r="L36" s="80"/>
      <c r="M36" s="81"/>
    </row>
    <row r="37" spans="1:22" ht="15.75" customHeight="1">
      <c r="A37" s="88"/>
      <c r="B37" s="102"/>
      <c r="C37" s="112"/>
      <c r="D37" s="113"/>
      <c r="E37" s="11">
        <v>0</v>
      </c>
      <c r="F37" s="86" t="s">
        <v>10</v>
      </c>
      <c r="G37" s="11">
        <v>0</v>
      </c>
      <c r="H37" s="11">
        <v>0</v>
      </c>
      <c r="I37" s="140"/>
      <c r="J37" s="140"/>
      <c r="K37" s="8">
        <v>0</v>
      </c>
      <c r="L37" s="80"/>
    </row>
    <row r="38" spans="1:22" ht="15.75" customHeight="1">
      <c r="A38" s="88"/>
      <c r="B38" s="102"/>
      <c r="C38" s="148" t="s">
        <v>16</v>
      </c>
      <c r="D38" s="149"/>
      <c r="E38" s="149"/>
      <c r="F38" s="149"/>
      <c r="G38" s="149"/>
      <c r="H38" s="149"/>
      <c r="I38" s="149"/>
      <c r="J38" s="150"/>
      <c r="K38" s="8">
        <v>0</v>
      </c>
      <c r="L38" s="80"/>
      <c r="M38" s="85"/>
      <c r="N38" s="85"/>
      <c r="O38" s="85"/>
      <c r="P38" s="85"/>
      <c r="Q38" s="85"/>
      <c r="R38" s="85"/>
      <c r="S38" s="85"/>
      <c r="T38" s="85"/>
      <c r="U38" s="85"/>
      <c r="V38" s="85"/>
    </row>
    <row r="39" spans="1:22" ht="15.75" customHeight="1">
      <c r="A39" s="88"/>
      <c r="B39" s="114"/>
      <c r="C39" s="151"/>
      <c r="D39" s="152"/>
      <c r="E39" s="152"/>
      <c r="F39" s="152"/>
      <c r="G39" s="152"/>
      <c r="H39" s="152"/>
      <c r="I39" s="152"/>
      <c r="J39" s="153"/>
      <c r="K39" s="8"/>
      <c r="L39" s="80"/>
    </row>
    <row r="40" spans="1:22" ht="15.75" customHeight="1">
      <c r="A40" s="88"/>
      <c r="B40" s="115" t="s">
        <v>17</v>
      </c>
      <c r="C40" s="154" t="s">
        <v>18</v>
      </c>
      <c r="D40" s="155"/>
      <c r="E40" s="155"/>
      <c r="F40" s="155"/>
      <c r="G40" s="155"/>
      <c r="H40" s="155"/>
      <c r="I40" s="155"/>
      <c r="J40" s="156"/>
      <c r="K40" s="8">
        <v>0</v>
      </c>
      <c r="L40" s="80"/>
    </row>
    <row r="41" spans="1:22" ht="15.75" customHeight="1">
      <c r="A41" s="88"/>
      <c r="B41" s="116"/>
      <c r="C41" s="145" t="s">
        <v>19</v>
      </c>
      <c r="D41" s="146"/>
      <c r="E41" s="146"/>
      <c r="F41" s="146"/>
      <c r="G41" s="146"/>
      <c r="H41" s="146"/>
      <c r="I41" s="146"/>
      <c r="J41" s="147"/>
      <c r="K41" s="8">
        <v>0</v>
      </c>
      <c r="L41" s="80"/>
    </row>
    <row r="42" spans="1:22" ht="15.75" customHeight="1">
      <c r="A42" s="88"/>
      <c r="B42" s="117" t="s">
        <v>20</v>
      </c>
      <c r="C42" s="160" t="s">
        <v>168</v>
      </c>
      <c r="D42" s="161"/>
      <c r="E42" s="161"/>
      <c r="F42" s="161"/>
      <c r="G42" s="161"/>
      <c r="H42" s="161"/>
      <c r="I42" s="161"/>
      <c r="J42" s="161"/>
      <c r="K42" s="162"/>
      <c r="L42" s="80"/>
    </row>
    <row r="43" spans="1:22" ht="15.75" customHeight="1">
      <c r="A43" s="88"/>
      <c r="B43" s="163"/>
      <c r="C43" s="165" t="s">
        <v>21</v>
      </c>
      <c r="D43" s="165"/>
      <c r="E43" s="165"/>
      <c r="F43" s="165"/>
      <c r="G43" s="165"/>
      <c r="H43" s="165"/>
      <c r="I43" s="165"/>
      <c r="J43" s="165"/>
      <c r="K43" s="118" t="s">
        <v>22</v>
      </c>
      <c r="L43" s="80"/>
    </row>
    <row r="44" spans="1:22" ht="15.75" customHeight="1">
      <c r="A44" s="88"/>
      <c r="B44" s="164"/>
      <c r="C44" s="166"/>
      <c r="D44" s="166"/>
      <c r="E44" s="166"/>
      <c r="F44" s="166"/>
      <c r="G44" s="166"/>
      <c r="H44" s="166"/>
      <c r="I44" s="166"/>
      <c r="J44" s="166"/>
      <c r="K44" s="4"/>
      <c r="L44" s="80"/>
    </row>
    <row r="45" spans="1:22" ht="15.75" customHeight="1">
      <c r="A45" s="88"/>
      <c r="B45" s="119"/>
      <c r="C45" s="151" t="s">
        <v>23</v>
      </c>
      <c r="D45" s="167"/>
      <c r="E45" s="167"/>
      <c r="F45" s="167"/>
      <c r="G45" s="167"/>
      <c r="H45" s="167"/>
      <c r="I45" s="167"/>
      <c r="J45" s="167"/>
      <c r="K45" s="8">
        <v>0</v>
      </c>
      <c r="L45" s="80"/>
    </row>
    <row r="46" spans="1:22" ht="15.75" customHeight="1">
      <c r="A46" s="88"/>
      <c r="B46" s="168" t="s">
        <v>24</v>
      </c>
      <c r="C46" s="170" t="s">
        <v>155</v>
      </c>
      <c r="D46" s="171"/>
      <c r="E46" s="171"/>
      <c r="F46" s="171"/>
      <c r="G46" s="171"/>
      <c r="H46" s="178" t="s">
        <v>25</v>
      </c>
      <c r="I46" s="178"/>
      <c r="J46" s="178"/>
      <c r="K46" s="165" t="s">
        <v>72</v>
      </c>
      <c r="L46" s="80"/>
      <c r="M46" s="85"/>
      <c r="N46" s="85"/>
      <c r="O46" s="85"/>
      <c r="P46" s="85"/>
      <c r="Q46" s="85"/>
      <c r="R46" s="85"/>
      <c r="S46" s="85"/>
      <c r="T46" s="85"/>
      <c r="U46" s="85"/>
      <c r="V46" s="85"/>
    </row>
    <row r="47" spans="1:22" ht="15.75" customHeight="1">
      <c r="A47" s="88"/>
      <c r="B47" s="169"/>
      <c r="C47" s="172"/>
      <c r="D47" s="173"/>
      <c r="E47" s="173"/>
      <c r="F47" s="173"/>
      <c r="G47" s="173"/>
      <c r="H47" s="178"/>
      <c r="I47" s="178"/>
      <c r="J47" s="178"/>
      <c r="K47" s="165"/>
      <c r="L47" s="80"/>
      <c r="M47" s="85"/>
      <c r="N47" s="85"/>
      <c r="O47" s="85"/>
      <c r="P47" s="85"/>
      <c r="Q47" s="85"/>
      <c r="R47" s="85"/>
      <c r="S47" s="85"/>
      <c r="T47" s="85"/>
      <c r="U47" s="85"/>
      <c r="V47" s="85"/>
    </row>
    <row r="48" spans="1:22" ht="15.75" customHeight="1">
      <c r="A48" s="88"/>
      <c r="B48" s="119"/>
      <c r="C48" s="179" t="s">
        <v>26</v>
      </c>
      <c r="D48" s="180"/>
      <c r="E48" s="180"/>
      <c r="F48" s="181"/>
      <c r="G48" s="181"/>
      <c r="H48" s="181"/>
      <c r="I48" s="181"/>
      <c r="J48" s="181"/>
      <c r="K48" s="8">
        <v>0</v>
      </c>
      <c r="L48" s="80"/>
    </row>
    <row r="49" spans="1:12" ht="15.75" customHeight="1">
      <c r="A49" s="88"/>
      <c r="B49" s="120" t="s">
        <v>27</v>
      </c>
      <c r="C49" s="121" t="s">
        <v>28</v>
      </c>
      <c r="D49" s="122"/>
      <c r="E49" s="122"/>
      <c r="F49" s="123"/>
      <c r="G49" s="182" t="s">
        <v>29</v>
      </c>
      <c r="H49" s="167"/>
      <c r="I49" s="183"/>
      <c r="J49" s="124" t="s">
        <v>30</v>
      </c>
      <c r="K49" s="8">
        <v>0</v>
      </c>
      <c r="L49" s="80"/>
    </row>
    <row r="50" spans="1:12" ht="15.75" customHeight="1">
      <c r="A50" s="88"/>
      <c r="B50" s="109" t="s">
        <v>31</v>
      </c>
      <c r="C50" s="154" t="s">
        <v>164</v>
      </c>
      <c r="D50" s="155"/>
      <c r="E50" s="155"/>
      <c r="F50" s="156"/>
      <c r="G50" s="182" t="s">
        <v>29</v>
      </c>
      <c r="H50" s="167"/>
      <c r="I50" s="183"/>
      <c r="J50" s="124" t="s">
        <v>30</v>
      </c>
      <c r="K50" s="8">
        <v>0</v>
      </c>
      <c r="L50" s="80"/>
    </row>
    <row r="51" spans="1:12" ht="15.75" customHeight="1">
      <c r="A51" s="88"/>
      <c r="B51" s="125"/>
      <c r="C51" s="184"/>
      <c r="D51" s="185"/>
      <c r="E51" s="185"/>
      <c r="F51" s="185"/>
      <c r="G51" s="185"/>
      <c r="H51" s="185"/>
      <c r="I51" s="185"/>
      <c r="J51" s="185"/>
      <c r="K51" s="186"/>
      <c r="L51" s="80"/>
    </row>
    <row r="52" spans="1:12" ht="15.75" customHeight="1">
      <c r="A52" s="88"/>
      <c r="B52" s="126" t="s">
        <v>32</v>
      </c>
      <c r="C52" s="121" t="s">
        <v>166</v>
      </c>
      <c r="D52" s="122"/>
      <c r="E52" s="122"/>
      <c r="F52" s="157" t="s">
        <v>34</v>
      </c>
      <c r="G52" s="157"/>
      <c r="H52" s="158" t="s">
        <v>35</v>
      </c>
      <c r="I52" s="158"/>
      <c r="J52" s="159"/>
      <c r="K52" s="127"/>
      <c r="L52" s="80"/>
    </row>
    <row r="53" spans="1:12" ht="15.75" customHeight="1">
      <c r="A53" s="88"/>
      <c r="B53" s="128"/>
      <c r="C53" s="187" t="s">
        <v>36</v>
      </c>
      <c r="D53" s="188"/>
      <c r="E53" s="189"/>
      <c r="F53" s="190"/>
      <c r="G53" s="191"/>
      <c r="H53" s="192"/>
      <c r="I53" s="193"/>
      <c r="J53" s="194"/>
      <c r="K53" s="8"/>
      <c r="L53" s="80"/>
    </row>
    <row r="54" spans="1:12" ht="15.75" customHeight="1">
      <c r="A54" s="88"/>
      <c r="B54" s="128"/>
      <c r="C54" s="165" t="s">
        <v>37</v>
      </c>
      <c r="D54" s="165"/>
      <c r="E54" s="165"/>
      <c r="F54" s="190"/>
      <c r="G54" s="191"/>
      <c r="H54" s="192"/>
      <c r="I54" s="193"/>
      <c r="J54" s="194"/>
      <c r="K54" s="8"/>
      <c r="L54" s="80"/>
    </row>
    <row r="55" spans="1:12" ht="15.75" customHeight="1">
      <c r="A55" s="88"/>
      <c r="B55" s="128"/>
      <c r="C55" s="165" t="s">
        <v>38</v>
      </c>
      <c r="D55" s="165"/>
      <c r="E55" s="165"/>
      <c r="F55" s="140"/>
      <c r="G55" s="140"/>
      <c r="H55" s="200"/>
      <c r="I55" s="200"/>
      <c r="J55" s="200"/>
      <c r="K55" s="4"/>
      <c r="L55" s="80"/>
    </row>
    <row r="56" spans="1:12" ht="15.75" customHeight="1">
      <c r="A56" s="88"/>
      <c r="B56" s="128"/>
      <c r="C56" s="165" t="s">
        <v>39</v>
      </c>
      <c r="D56" s="165"/>
      <c r="E56" s="165"/>
      <c r="F56" s="140"/>
      <c r="G56" s="140"/>
      <c r="H56" s="200"/>
      <c r="I56" s="200"/>
      <c r="J56" s="200"/>
      <c r="K56" s="4"/>
      <c r="L56" s="80"/>
    </row>
    <row r="57" spans="1:12" ht="15.75" customHeight="1">
      <c r="A57" s="88"/>
      <c r="B57" s="128"/>
      <c r="C57" s="165" t="s">
        <v>40</v>
      </c>
      <c r="D57" s="165"/>
      <c r="E57" s="165"/>
      <c r="F57" s="140"/>
      <c r="G57" s="140"/>
      <c r="H57" s="200"/>
      <c r="I57" s="200"/>
      <c r="J57" s="200"/>
      <c r="K57" s="4"/>
      <c r="L57" s="80"/>
    </row>
    <row r="58" spans="1:12" ht="15.75" customHeight="1">
      <c r="A58" s="88"/>
      <c r="B58" s="128"/>
      <c r="C58" s="203" t="s">
        <v>167</v>
      </c>
      <c r="D58" s="203"/>
      <c r="E58" s="203"/>
      <c r="F58" s="203"/>
      <c r="G58" s="203"/>
      <c r="H58" s="203"/>
      <c r="I58" s="203"/>
      <c r="J58" s="203"/>
      <c r="K58" s="8">
        <v>0</v>
      </c>
      <c r="L58" s="80"/>
    </row>
    <row r="59" spans="1:12" ht="15.75" customHeight="1" thickBot="1">
      <c r="A59" s="88"/>
      <c r="B59" s="128"/>
      <c r="C59" s="201"/>
      <c r="D59" s="202"/>
      <c r="E59" s="202"/>
      <c r="F59" s="202"/>
      <c r="G59" s="202"/>
      <c r="H59" s="202"/>
      <c r="I59" s="202"/>
      <c r="J59" s="202"/>
      <c r="K59" s="108"/>
      <c r="L59" s="80"/>
    </row>
    <row r="60" spans="1:12" ht="15.75" customHeight="1" thickBot="1">
      <c r="A60" s="88"/>
      <c r="B60" s="129"/>
      <c r="C60" s="201" t="s">
        <v>156</v>
      </c>
      <c r="D60" s="202"/>
      <c r="E60" s="202"/>
      <c r="F60" s="202"/>
      <c r="G60" s="202"/>
      <c r="H60" s="202"/>
      <c r="I60" s="202"/>
      <c r="J60" s="202"/>
      <c r="K60" s="8">
        <v>0</v>
      </c>
      <c r="L60" s="80"/>
    </row>
    <row r="61" spans="1:12" ht="15.75" customHeight="1">
      <c r="A61" s="88"/>
      <c r="B61" s="120" t="s">
        <v>41</v>
      </c>
      <c r="C61" s="154" t="s">
        <v>157</v>
      </c>
      <c r="D61" s="155"/>
      <c r="E61" s="155"/>
      <c r="F61" s="155"/>
      <c r="G61" s="155"/>
      <c r="H61" s="155"/>
      <c r="I61" s="155"/>
      <c r="J61" s="156"/>
      <c r="K61" s="130"/>
      <c r="L61" s="80"/>
    </row>
    <row r="62" spans="1:12" ht="10.15" customHeight="1">
      <c r="A62" s="88"/>
      <c r="B62" s="129"/>
      <c r="C62" s="187" t="s">
        <v>42</v>
      </c>
      <c r="D62" s="188"/>
      <c r="E62" s="188"/>
      <c r="F62" s="188"/>
      <c r="G62" s="188"/>
      <c r="H62" s="188"/>
      <c r="I62" s="188"/>
      <c r="J62" s="189"/>
      <c r="K62" s="96">
        <v>3537563</v>
      </c>
      <c r="L62" s="80"/>
    </row>
    <row r="63" spans="1:12" s="16" customFormat="1" ht="58.15" customHeight="1">
      <c r="A63" s="15"/>
      <c r="B63" s="198" t="s">
        <v>169</v>
      </c>
      <c r="C63" s="198"/>
      <c r="D63" s="198"/>
      <c r="E63" s="198"/>
      <c r="F63" s="198"/>
      <c r="G63" s="198"/>
      <c r="H63" s="198"/>
      <c r="I63" s="198"/>
      <c r="J63" s="198"/>
      <c r="K63" s="198"/>
      <c r="L63" s="84"/>
    </row>
    <row r="64" spans="1:12" s="16" customFormat="1" ht="16.899999999999999" customHeight="1">
      <c r="A64" s="15"/>
      <c r="B64" s="196" t="s">
        <v>43</v>
      </c>
      <c r="C64" s="196"/>
      <c r="D64" s="196"/>
      <c r="E64" s="196"/>
      <c r="F64" s="196"/>
      <c r="G64" s="196"/>
      <c r="H64" s="196"/>
      <c r="I64" s="196"/>
      <c r="J64" s="196"/>
      <c r="K64" s="196"/>
      <c r="L64" s="84"/>
    </row>
    <row r="65" spans="1:15" s="16" customFormat="1" ht="16.899999999999999" customHeight="1">
      <c r="A65" s="15"/>
      <c r="B65" s="199" t="s">
        <v>48</v>
      </c>
      <c r="C65" s="199"/>
      <c r="D65" s="199"/>
      <c r="E65" s="199"/>
      <c r="F65" s="199"/>
      <c r="G65" s="199"/>
      <c r="H65" s="199"/>
      <c r="I65" s="199"/>
      <c r="J65" s="199"/>
      <c r="K65" s="199"/>
      <c r="L65" s="89"/>
    </row>
    <row r="66" spans="1:15" ht="16.899999999999999" customHeight="1">
      <c r="A66" s="88"/>
      <c r="B66" s="195" t="s">
        <v>44</v>
      </c>
      <c r="C66" s="195"/>
      <c r="D66" s="195"/>
      <c r="E66" s="195"/>
      <c r="F66" s="195"/>
      <c r="G66" s="195"/>
      <c r="H66" s="195"/>
      <c r="I66" s="195"/>
      <c r="J66" s="195"/>
      <c r="K66" s="195"/>
      <c r="L66" s="15"/>
      <c r="M66" s="83"/>
      <c r="N66" s="88"/>
      <c r="O66" s="82"/>
    </row>
    <row r="67" spans="1:15" ht="30" customHeight="1">
      <c r="A67" s="88"/>
      <c r="B67" s="196" t="s">
        <v>45</v>
      </c>
      <c r="C67" s="196"/>
      <c r="D67" s="196"/>
      <c r="E67" s="196"/>
      <c r="F67" s="196"/>
      <c r="G67" s="196"/>
      <c r="H67" s="196"/>
      <c r="I67" s="196"/>
      <c r="J67" s="196"/>
      <c r="K67" s="196"/>
      <c r="L67" s="84"/>
      <c r="M67" s="83"/>
      <c r="N67" s="88"/>
      <c r="O67" s="82"/>
    </row>
    <row r="68" spans="1:15" ht="2.4500000000000002" hidden="1" customHeight="1">
      <c r="A68" s="88"/>
      <c r="B68" s="87"/>
      <c r="C68" s="87"/>
      <c r="D68" s="87"/>
      <c r="E68" s="87"/>
      <c r="F68" s="88"/>
      <c r="G68" s="88"/>
      <c r="H68" s="87"/>
      <c r="I68" s="87"/>
      <c r="J68" s="87"/>
      <c r="K68" s="87"/>
      <c r="L68" s="87"/>
      <c r="M68" s="83"/>
      <c r="N68" s="88"/>
      <c r="O68" s="82"/>
    </row>
    <row r="69" spans="1:15" ht="30" customHeight="1">
      <c r="A69" s="88"/>
      <c r="B69" s="196"/>
      <c r="C69" s="196"/>
      <c r="D69" s="196"/>
      <c r="E69" s="196"/>
      <c r="F69" s="196"/>
      <c r="G69" s="196"/>
      <c r="H69" s="196"/>
      <c r="I69" s="196"/>
      <c r="J69" s="196"/>
      <c r="K69" s="196"/>
      <c r="L69" s="88"/>
      <c r="M69" s="83"/>
      <c r="N69" s="88"/>
      <c r="O69" s="82"/>
    </row>
  </sheetData>
  <mergeCells count="72">
    <mergeCell ref="C60:J60"/>
    <mergeCell ref="C55:E55"/>
    <mergeCell ref="F55:G55"/>
    <mergeCell ref="H55:J55"/>
    <mergeCell ref="C56:E56"/>
    <mergeCell ref="F56:G56"/>
    <mergeCell ref="H56:J56"/>
    <mergeCell ref="C57:E57"/>
    <mergeCell ref="F57:G57"/>
    <mergeCell ref="H57:J57"/>
    <mergeCell ref="C58:J58"/>
    <mergeCell ref="C59:J59"/>
    <mergeCell ref="B69:K69"/>
    <mergeCell ref="B67:K67"/>
    <mergeCell ref="C61:J61"/>
    <mergeCell ref="B63:K63"/>
    <mergeCell ref="B64:K64"/>
    <mergeCell ref="B65:K65"/>
    <mergeCell ref="B66:K66"/>
    <mergeCell ref="C62:J62"/>
    <mergeCell ref="C53:E53"/>
    <mergeCell ref="F53:G53"/>
    <mergeCell ref="H53:J53"/>
    <mergeCell ref="C54:E54"/>
    <mergeCell ref="F54:G54"/>
    <mergeCell ref="H54:J54"/>
    <mergeCell ref="F52:G52"/>
    <mergeCell ref="H52:J52"/>
    <mergeCell ref="C42:K42"/>
    <mergeCell ref="B43:B44"/>
    <mergeCell ref="C43:J43"/>
    <mergeCell ref="C44:J44"/>
    <mergeCell ref="C45:J45"/>
    <mergeCell ref="B46:B47"/>
    <mergeCell ref="C46:G47"/>
    <mergeCell ref="H46:J47"/>
    <mergeCell ref="K46:K47"/>
    <mergeCell ref="C48:J48"/>
    <mergeCell ref="G49:I49"/>
    <mergeCell ref="C50:F50"/>
    <mergeCell ref="G50:I50"/>
    <mergeCell ref="C51:K51"/>
    <mergeCell ref="C41:J41"/>
    <mergeCell ref="I30:J30"/>
    <mergeCell ref="I31:J31"/>
    <mergeCell ref="I32:J32"/>
    <mergeCell ref="I33:J33"/>
    <mergeCell ref="I34:J34"/>
    <mergeCell ref="I35:J35"/>
    <mergeCell ref="I36:J36"/>
    <mergeCell ref="I37:J37"/>
    <mergeCell ref="C38:J38"/>
    <mergeCell ref="C39:J39"/>
    <mergeCell ref="C40:J40"/>
    <mergeCell ref="I29:J29"/>
    <mergeCell ref="C19:J19"/>
    <mergeCell ref="E20:G20"/>
    <mergeCell ref="I20:J20"/>
    <mergeCell ref="I21:J21"/>
    <mergeCell ref="I22:J22"/>
    <mergeCell ref="I23:J23"/>
    <mergeCell ref="I24:J24"/>
    <mergeCell ref="I25:J25"/>
    <mergeCell ref="I26:J26"/>
    <mergeCell ref="I27:J27"/>
    <mergeCell ref="I28:J28"/>
    <mergeCell ref="C18:J18"/>
    <mergeCell ref="J1:K1"/>
    <mergeCell ref="B2:K2"/>
    <mergeCell ref="B3:K3"/>
    <mergeCell ref="B4:K4"/>
    <mergeCell ref="E6:G6"/>
  </mergeCells>
  <pageMargins left="0.5" right="0.5" top="0.75" bottom="0.5" header="0.3" footer="0.05"/>
  <pageSetup scale="59" orientation="portrait" r:id="rId1"/>
  <headerFooter>
    <oddHeader xml:space="preserve">&amp;L&amp;11&amp;K000000TBB
California Department of Corrections and Rehabilitation
Budget Proposal Rate Sheet&amp;R&amp;11RFP Number C5613147-D
Exhibit B-1.3
Addendum 1
</oddHeader>
    <oddFooter>&amp;C&amp;11Page 3 of 5</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AA18B8-F0A2-43C9-B0ED-720B9E0CD37A}">
  <sheetPr>
    <pageSetUpPr fitToPage="1"/>
  </sheetPr>
  <dimension ref="A1:V68"/>
  <sheetViews>
    <sheetView showGridLines="0" view="pageLayout" topLeftCell="A53" zoomScale="115" zoomScaleNormal="130" zoomScalePageLayoutView="115" workbookViewId="0">
      <selection activeCell="K14" sqref="K14"/>
    </sheetView>
  </sheetViews>
  <sheetFormatPr defaultColWidth="9.140625" defaultRowHeight="15.75" customHeight="1"/>
  <cols>
    <col min="1" max="1" width="3.5703125" style="14" customWidth="1"/>
    <col min="2" max="2" width="4.28515625" style="14" customWidth="1"/>
    <col min="3" max="3" width="35.42578125" style="14" customWidth="1"/>
    <col min="4" max="4" width="8.7109375" style="14" customWidth="1"/>
    <col min="5" max="5" width="16.85546875" style="14" customWidth="1"/>
    <col min="6" max="6" width="3.5703125" style="14" customWidth="1"/>
    <col min="7" max="7" width="22" style="14" customWidth="1"/>
    <col min="8" max="8" width="15.28515625" style="14" customWidth="1"/>
    <col min="9" max="9" width="8.42578125" style="14" customWidth="1"/>
    <col min="10" max="10" width="9.7109375" style="14" customWidth="1"/>
    <col min="11" max="11" width="22.7109375" style="14" customWidth="1"/>
    <col min="12" max="12" width="20" style="17" customWidth="1"/>
    <col min="13" max="13" width="14" style="14" customWidth="1"/>
    <col min="14" max="16384" width="9.140625" style="14"/>
  </cols>
  <sheetData>
    <row r="1" spans="1:13" ht="15.75" customHeight="1">
      <c r="A1" s="88"/>
      <c r="B1" s="88"/>
      <c r="C1" s="88"/>
      <c r="D1" s="1"/>
      <c r="E1" s="1"/>
      <c r="F1" s="3" t="s">
        <v>165</v>
      </c>
      <c r="G1" s="3"/>
      <c r="H1" s="2"/>
      <c r="I1" s="3"/>
      <c r="J1" s="134" t="s">
        <v>163</v>
      </c>
      <c r="K1" s="135"/>
    </row>
    <row r="2" spans="1:13" ht="15.75" customHeight="1">
      <c r="A2" s="88"/>
      <c r="B2" s="136" t="s">
        <v>0</v>
      </c>
      <c r="C2" s="134"/>
      <c r="D2" s="134"/>
      <c r="E2" s="134"/>
      <c r="F2" s="134"/>
      <c r="G2" s="134"/>
      <c r="H2" s="134"/>
      <c r="I2" s="134"/>
      <c r="J2" s="134"/>
      <c r="K2" s="134"/>
    </row>
    <row r="3" spans="1:13" ht="15.75" customHeight="1">
      <c r="A3" s="88"/>
      <c r="B3" s="134" t="s">
        <v>51</v>
      </c>
      <c r="C3" s="134"/>
      <c r="D3" s="134"/>
      <c r="E3" s="134"/>
      <c r="F3" s="134"/>
      <c r="G3" s="134"/>
      <c r="H3" s="134"/>
      <c r="I3" s="134"/>
      <c r="J3" s="134"/>
      <c r="K3" s="134"/>
    </row>
    <row r="4" spans="1:13" ht="15.75" customHeight="1">
      <c r="A4" s="88"/>
      <c r="B4" s="134" t="s">
        <v>52</v>
      </c>
      <c r="C4" s="134"/>
      <c r="D4" s="134"/>
      <c r="E4" s="134"/>
      <c r="F4" s="134"/>
      <c r="G4" s="134"/>
      <c r="H4" s="134"/>
      <c r="I4" s="134"/>
      <c r="J4" s="134"/>
      <c r="K4" s="134"/>
    </row>
    <row r="5" spans="1:13" ht="15.75" customHeight="1" thickBot="1">
      <c r="A5" s="88"/>
      <c r="B5" s="90"/>
      <c r="C5" s="90"/>
      <c r="D5" s="90"/>
      <c r="E5" s="90"/>
      <c r="F5" s="88"/>
      <c r="G5" s="88"/>
      <c r="H5" s="90"/>
      <c r="I5" s="90"/>
      <c r="J5" s="90"/>
      <c r="K5" s="90"/>
    </row>
    <row r="6" spans="1:13" ht="51">
      <c r="A6" s="88"/>
      <c r="B6" s="98" t="s">
        <v>3</v>
      </c>
      <c r="C6" s="97" t="s">
        <v>159</v>
      </c>
      <c r="D6" s="99" t="s">
        <v>158</v>
      </c>
      <c r="E6" s="137" t="s">
        <v>5</v>
      </c>
      <c r="F6" s="138"/>
      <c r="G6" s="139"/>
      <c r="H6" s="97" t="s">
        <v>6</v>
      </c>
      <c r="I6" s="97" t="s">
        <v>7</v>
      </c>
      <c r="J6" s="100" t="s">
        <v>8</v>
      </c>
      <c r="K6" s="101" t="s">
        <v>9</v>
      </c>
    </row>
    <row r="7" spans="1:13" ht="15.75" customHeight="1">
      <c r="A7" s="88"/>
      <c r="B7" s="102"/>
      <c r="C7" s="103"/>
      <c r="D7" s="104"/>
      <c r="E7" s="105">
        <v>0</v>
      </c>
      <c r="F7" s="86" t="s">
        <v>10</v>
      </c>
      <c r="G7" s="105">
        <v>0</v>
      </c>
      <c r="H7" s="6">
        <v>0</v>
      </c>
      <c r="I7" s="7"/>
      <c r="J7" s="18"/>
      <c r="K7" s="8">
        <v>0</v>
      </c>
      <c r="L7" s="80"/>
      <c r="M7" s="81"/>
    </row>
    <row r="8" spans="1:13" ht="15.75" customHeight="1">
      <c r="A8" s="88"/>
      <c r="B8" s="102"/>
      <c r="C8" s="103"/>
      <c r="D8" s="104"/>
      <c r="E8" s="105">
        <v>0</v>
      </c>
      <c r="F8" s="86" t="s">
        <v>10</v>
      </c>
      <c r="G8" s="105">
        <v>0</v>
      </c>
      <c r="H8" s="6">
        <v>0</v>
      </c>
      <c r="I8" s="106"/>
      <c r="J8" s="18"/>
      <c r="K8" s="8">
        <v>0</v>
      </c>
      <c r="L8" s="80"/>
      <c r="M8" s="81"/>
    </row>
    <row r="9" spans="1:13" ht="15.75" customHeight="1">
      <c r="A9" s="88"/>
      <c r="B9" s="102"/>
      <c r="C9" s="103"/>
      <c r="D9" s="104"/>
      <c r="E9" s="105">
        <v>0</v>
      </c>
      <c r="F9" s="86" t="s">
        <v>10</v>
      </c>
      <c r="G9" s="105">
        <v>0</v>
      </c>
      <c r="H9" s="6">
        <v>0</v>
      </c>
      <c r="I9" s="7"/>
      <c r="J9" s="18"/>
      <c r="K9" s="8">
        <v>0</v>
      </c>
      <c r="L9" s="80"/>
      <c r="M9" s="81"/>
    </row>
    <row r="10" spans="1:13" ht="15.75" customHeight="1">
      <c r="A10" s="88"/>
      <c r="B10" s="102"/>
      <c r="C10" s="103"/>
      <c r="D10" s="104"/>
      <c r="E10" s="105">
        <v>0</v>
      </c>
      <c r="F10" s="86" t="s">
        <v>10</v>
      </c>
      <c r="G10" s="105">
        <v>0</v>
      </c>
      <c r="H10" s="6">
        <v>0</v>
      </c>
      <c r="I10" s="7"/>
      <c r="J10" s="18"/>
      <c r="K10" s="8">
        <v>0</v>
      </c>
      <c r="L10" s="80"/>
      <c r="M10" s="81"/>
    </row>
    <row r="11" spans="1:13" ht="15.75" customHeight="1">
      <c r="A11" s="88"/>
      <c r="B11" s="102"/>
      <c r="C11" s="103"/>
      <c r="D11" s="104"/>
      <c r="E11" s="105">
        <v>0</v>
      </c>
      <c r="F11" s="86" t="s">
        <v>10</v>
      </c>
      <c r="G11" s="105">
        <v>0</v>
      </c>
      <c r="H11" s="6">
        <v>0</v>
      </c>
      <c r="I11" s="7"/>
      <c r="J11" s="18"/>
      <c r="K11" s="8">
        <v>0</v>
      </c>
      <c r="L11" s="80"/>
      <c r="M11" s="81"/>
    </row>
    <row r="12" spans="1:13" ht="15.75" customHeight="1">
      <c r="A12" s="88"/>
      <c r="B12" s="102"/>
      <c r="C12" s="103"/>
      <c r="D12" s="104"/>
      <c r="E12" s="105">
        <v>0</v>
      </c>
      <c r="F12" s="86" t="s">
        <v>10</v>
      </c>
      <c r="G12" s="105">
        <v>0</v>
      </c>
      <c r="H12" s="6">
        <v>0</v>
      </c>
      <c r="I12" s="7"/>
      <c r="J12" s="18"/>
      <c r="K12" s="8">
        <v>0</v>
      </c>
      <c r="L12" s="80"/>
      <c r="M12" s="81"/>
    </row>
    <row r="13" spans="1:13" ht="15.75" customHeight="1">
      <c r="A13" s="88"/>
      <c r="B13" s="102"/>
      <c r="C13" s="103"/>
      <c r="D13" s="104"/>
      <c r="E13" s="105">
        <v>0</v>
      </c>
      <c r="F13" s="86" t="s">
        <v>10</v>
      </c>
      <c r="G13" s="105">
        <v>0</v>
      </c>
      <c r="H13" s="6">
        <v>0</v>
      </c>
      <c r="I13" s="7"/>
      <c r="J13" s="18"/>
      <c r="K13" s="8">
        <v>0</v>
      </c>
      <c r="L13" s="80"/>
      <c r="M13" s="81"/>
    </row>
    <row r="14" spans="1:13" ht="15.75" customHeight="1">
      <c r="A14" s="88"/>
      <c r="B14" s="102"/>
      <c r="C14" s="103"/>
      <c r="D14" s="104"/>
      <c r="E14" s="105">
        <v>0</v>
      </c>
      <c r="F14" s="86" t="s">
        <v>10</v>
      </c>
      <c r="G14" s="105">
        <v>0</v>
      </c>
      <c r="H14" s="6">
        <v>0</v>
      </c>
      <c r="I14" s="7"/>
      <c r="J14" s="18"/>
      <c r="K14" s="8">
        <v>0</v>
      </c>
      <c r="L14" s="80"/>
      <c r="M14" s="81"/>
    </row>
    <row r="15" spans="1:13" ht="15.75" customHeight="1">
      <c r="A15" s="88"/>
      <c r="B15" s="102"/>
      <c r="C15" s="103"/>
      <c r="D15" s="104"/>
      <c r="E15" s="105">
        <v>0</v>
      </c>
      <c r="F15" s="86" t="s">
        <v>10</v>
      </c>
      <c r="G15" s="105">
        <v>0</v>
      </c>
      <c r="H15" s="6">
        <v>0</v>
      </c>
      <c r="I15" s="7"/>
      <c r="J15" s="18"/>
      <c r="K15" s="8">
        <v>0</v>
      </c>
      <c r="L15" s="80"/>
      <c r="M15" s="81"/>
    </row>
    <row r="16" spans="1:13" ht="15.75" customHeight="1">
      <c r="A16" s="88"/>
      <c r="B16" s="102"/>
      <c r="C16" s="103"/>
      <c r="D16" s="104"/>
      <c r="E16" s="105">
        <v>0</v>
      </c>
      <c r="F16" s="86" t="s">
        <v>10</v>
      </c>
      <c r="G16" s="105">
        <v>0</v>
      </c>
      <c r="H16" s="6">
        <v>0</v>
      </c>
      <c r="I16" s="7"/>
      <c r="J16" s="18"/>
      <c r="K16" s="8">
        <v>0</v>
      </c>
      <c r="L16" s="80"/>
      <c r="M16" s="81"/>
    </row>
    <row r="17" spans="1:13" ht="15.75" customHeight="1">
      <c r="A17" s="88"/>
      <c r="B17" s="107"/>
      <c r="C17" s="103"/>
      <c r="D17" s="104"/>
      <c r="E17" s="105">
        <v>0</v>
      </c>
      <c r="F17" s="86" t="s">
        <v>10</v>
      </c>
      <c r="G17" s="105">
        <v>0</v>
      </c>
      <c r="H17" s="6">
        <v>0</v>
      </c>
      <c r="I17" s="7"/>
      <c r="J17" s="18"/>
      <c r="K17" s="8">
        <v>0</v>
      </c>
      <c r="L17" s="80"/>
      <c r="M17" s="81"/>
    </row>
    <row r="18" spans="1:13" ht="15.75" customHeight="1">
      <c r="A18" s="88"/>
      <c r="B18" s="102"/>
      <c r="C18" s="131"/>
      <c r="D18" s="132"/>
      <c r="E18" s="132"/>
      <c r="F18" s="132"/>
      <c r="G18" s="132"/>
      <c r="H18" s="132"/>
      <c r="I18" s="132"/>
      <c r="J18" s="133"/>
      <c r="K18" s="108"/>
      <c r="L18" s="80"/>
      <c r="M18" s="81"/>
    </row>
    <row r="19" spans="1:13" ht="15.75" customHeight="1" thickBot="1">
      <c r="A19" s="88"/>
      <c r="B19" s="102"/>
      <c r="C19" s="141" t="s">
        <v>11</v>
      </c>
      <c r="D19" s="141"/>
      <c r="E19" s="141"/>
      <c r="F19" s="141"/>
      <c r="G19" s="141"/>
      <c r="H19" s="141"/>
      <c r="I19" s="141"/>
      <c r="J19" s="141"/>
      <c r="K19" s="108">
        <v>0</v>
      </c>
      <c r="L19" s="80"/>
      <c r="M19" s="81"/>
    </row>
    <row r="20" spans="1:13" ht="51">
      <c r="A20" s="88"/>
      <c r="B20" s="109" t="s">
        <v>12</v>
      </c>
      <c r="C20" s="110" t="s">
        <v>160</v>
      </c>
      <c r="D20" s="99" t="s">
        <v>158</v>
      </c>
      <c r="E20" s="142" t="s">
        <v>13</v>
      </c>
      <c r="F20" s="143"/>
      <c r="G20" s="143"/>
      <c r="H20" s="110" t="s">
        <v>14</v>
      </c>
      <c r="I20" s="142" t="s">
        <v>15</v>
      </c>
      <c r="J20" s="144"/>
      <c r="K20" s="111" t="s">
        <v>9</v>
      </c>
      <c r="L20" s="80"/>
      <c r="M20" s="81"/>
    </row>
    <row r="21" spans="1:13" ht="15.75" customHeight="1">
      <c r="A21" s="88"/>
      <c r="B21" s="102"/>
      <c r="C21" s="112"/>
      <c r="D21" s="113"/>
      <c r="E21" s="11">
        <v>0</v>
      </c>
      <c r="F21" s="86" t="s">
        <v>10</v>
      </c>
      <c r="G21" s="11">
        <v>0</v>
      </c>
      <c r="H21" s="11">
        <v>0</v>
      </c>
      <c r="I21" s="140"/>
      <c r="J21" s="140"/>
      <c r="K21" s="8">
        <v>0</v>
      </c>
      <c r="L21" s="80"/>
      <c r="M21" s="81"/>
    </row>
    <row r="22" spans="1:13" ht="15.75" customHeight="1">
      <c r="A22" s="88"/>
      <c r="B22" s="102"/>
      <c r="C22" s="112"/>
      <c r="D22" s="113"/>
      <c r="E22" s="11">
        <v>0</v>
      </c>
      <c r="F22" s="86" t="s">
        <v>10</v>
      </c>
      <c r="G22" s="11">
        <v>0</v>
      </c>
      <c r="H22" s="11">
        <v>0</v>
      </c>
      <c r="I22" s="140"/>
      <c r="J22" s="140"/>
      <c r="K22" s="8">
        <v>0</v>
      </c>
      <c r="L22" s="80"/>
      <c r="M22" s="81"/>
    </row>
    <row r="23" spans="1:13" ht="15.75" customHeight="1">
      <c r="A23" s="88"/>
      <c r="B23" s="102"/>
      <c r="C23" s="112"/>
      <c r="D23" s="113"/>
      <c r="E23" s="11">
        <v>0</v>
      </c>
      <c r="F23" s="86" t="s">
        <v>10</v>
      </c>
      <c r="G23" s="11">
        <v>0</v>
      </c>
      <c r="H23" s="11">
        <v>0</v>
      </c>
      <c r="I23" s="140"/>
      <c r="J23" s="140"/>
      <c r="K23" s="8">
        <v>0</v>
      </c>
      <c r="L23" s="80"/>
      <c r="M23" s="81"/>
    </row>
    <row r="24" spans="1:13" ht="15.75" customHeight="1">
      <c r="A24" s="88"/>
      <c r="B24" s="102"/>
      <c r="C24" s="112"/>
      <c r="D24" s="113"/>
      <c r="E24" s="11">
        <v>0</v>
      </c>
      <c r="F24" s="86" t="s">
        <v>10</v>
      </c>
      <c r="G24" s="11">
        <v>0</v>
      </c>
      <c r="H24" s="11">
        <v>0</v>
      </c>
      <c r="I24" s="140"/>
      <c r="J24" s="140"/>
      <c r="K24" s="8">
        <v>0</v>
      </c>
      <c r="L24" s="80"/>
      <c r="M24" s="81"/>
    </row>
    <row r="25" spans="1:13" ht="15.75" customHeight="1">
      <c r="A25" s="88"/>
      <c r="B25" s="102"/>
      <c r="C25" s="112"/>
      <c r="D25" s="113"/>
      <c r="E25" s="11">
        <v>0</v>
      </c>
      <c r="F25" s="86" t="s">
        <v>10</v>
      </c>
      <c r="G25" s="11">
        <v>0</v>
      </c>
      <c r="H25" s="11">
        <v>0</v>
      </c>
      <c r="I25" s="140"/>
      <c r="J25" s="140"/>
      <c r="K25" s="8">
        <v>0</v>
      </c>
      <c r="L25" s="80"/>
      <c r="M25" s="81"/>
    </row>
    <row r="26" spans="1:13" ht="15.75" customHeight="1">
      <c r="A26" s="88"/>
      <c r="B26" s="102"/>
      <c r="C26" s="112"/>
      <c r="D26" s="113"/>
      <c r="E26" s="11">
        <v>0</v>
      </c>
      <c r="F26" s="86" t="s">
        <v>10</v>
      </c>
      <c r="G26" s="11">
        <v>0</v>
      </c>
      <c r="H26" s="11">
        <v>0</v>
      </c>
      <c r="I26" s="140"/>
      <c r="J26" s="140"/>
      <c r="K26" s="8">
        <v>0</v>
      </c>
      <c r="L26" s="80"/>
      <c r="M26" s="81"/>
    </row>
    <row r="27" spans="1:13" ht="15.75" customHeight="1">
      <c r="A27" s="88"/>
      <c r="B27" s="102"/>
      <c r="C27" s="112"/>
      <c r="D27" s="113"/>
      <c r="E27" s="11">
        <v>0</v>
      </c>
      <c r="F27" s="86" t="s">
        <v>10</v>
      </c>
      <c r="G27" s="11">
        <v>0</v>
      </c>
      <c r="H27" s="11">
        <v>0</v>
      </c>
      <c r="I27" s="140"/>
      <c r="J27" s="140"/>
      <c r="K27" s="8">
        <v>0</v>
      </c>
      <c r="L27" s="80"/>
      <c r="M27" s="81"/>
    </row>
    <row r="28" spans="1:13" ht="15.75" customHeight="1">
      <c r="A28" s="88"/>
      <c r="B28" s="102"/>
      <c r="C28" s="112"/>
      <c r="D28" s="113"/>
      <c r="E28" s="11">
        <v>0</v>
      </c>
      <c r="F28" s="86" t="s">
        <v>10</v>
      </c>
      <c r="G28" s="11">
        <v>0</v>
      </c>
      <c r="H28" s="11">
        <v>0</v>
      </c>
      <c r="I28" s="140"/>
      <c r="J28" s="140"/>
      <c r="K28" s="8">
        <v>0</v>
      </c>
      <c r="L28" s="80"/>
      <c r="M28" s="81"/>
    </row>
    <row r="29" spans="1:13" ht="15.75" customHeight="1">
      <c r="A29" s="88"/>
      <c r="B29" s="102"/>
      <c r="C29" s="112"/>
      <c r="D29" s="113"/>
      <c r="E29" s="11">
        <v>0</v>
      </c>
      <c r="F29" s="86" t="s">
        <v>10</v>
      </c>
      <c r="G29" s="11">
        <v>0</v>
      </c>
      <c r="H29" s="11">
        <v>0</v>
      </c>
      <c r="I29" s="140"/>
      <c r="J29" s="140"/>
      <c r="K29" s="8">
        <v>0</v>
      </c>
      <c r="L29" s="80"/>
      <c r="M29" s="81"/>
    </row>
    <row r="30" spans="1:13" ht="15.75" customHeight="1">
      <c r="A30" s="88"/>
      <c r="B30" s="102"/>
      <c r="C30" s="112"/>
      <c r="D30" s="113"/>
      <c r="E30" s="11">
        <v>0</v>
      </c>
      <c r="F30" s="86" t="s">
        <v>10</v>
      </c>
      <c r="G30" s="11">
        <v>0</v>
      </c>
      <c r="H30" s="11">
        <v>0</v>
      </c>
      <c r="I30" s="140"/>
      <c r="J30" s="140"/>
      <c r="K30" s="8">
        <v>0</v>
      </c>
      <c r="L30" s="80"/>
      <c r="M30" s="81"/>
    </row>
    <row r="31" spans="1:13" ht="15.75" customHeight="1">
      <c r="A31" s="88"/>
      <c r="B31" s="102"/>
      <c r="C31" s="112"/>
      <c r="D31" s="113"/>
      <c r="E31" s="11">
        <v>0</v>
      </c>
      <c r="F31" s="86" t="s">
        <v>10</v>
      </c>
      <c r="G31" s="11">
        <v>0</v>
      </c>
      <c r="H31" s="11">
        <v>0</v>
      </c>
      <c r="I31" s="140"/>
      <c r="J31" s="140"/>
      <c r="K31" s="8">
        <v>0</v>
      </c>
      <c r="L31" s="80"/>
      <c r="M31" s="81"/>
    </row>
    <row r="32" spans="1:13" ht="15.75" customHeight="1">
      <c r="A32" s="88"/>
      <c r="B32" s="102"/>
      <c r="C32" s="112"/>
      <c r="D32" s="113"/>
      <c r="E32" s="11">
        <v>0</v>
      </c>
      <c r="F32" s="86" t="s">
        <v>10</v>
      </c>
      <c r="G32" s="11">
        <v>0</v>
      </c>
      <c r="H32" s="11">
        <v>0</v>
      </c>
      <c r="I32" s="140"/>
      <c r="J32" s="140"/>
      <c r="K32" s="8">
        <v>0</v>
      </c>
      <c r="L32" s="80"/>
      <c r="M32" s="81"/>
    </row>
    <row r="33" spans="1:22" ht="15.75" customHeight="1">
      <c r="A33" s="88"/>
      <c r="B33" s="102"/>
      <c r="C33" s="112"/>
      <c r="D33" s="113"/>
      <c r="E33" s="11">
        <v>0</v>
      </c>
      <c r="F33" s="86" t="s">
        <v>10</v>
      </c>
      <c r="G33" s="11">
        <v>0</v>
      </c>
      <c r="H33" s="11">
        <v>0</v>
      </c>
      <c r="I33" s="140"/>
      <c r="J33" s="140"/>
      <c r="K33" s="8">
        <v>0</v>
      </c>
      <c r="L33" s="80"/>
      <c r="M33" s="81"/>
    </row>
    <row r="34" spans="1:22" ht="15.75" customHeight="1">
      <c r="A34" s="88"/>
      <c r="B34" s="102"/>
      <c r="C34" s="112"/>
      <c r="D34" s="113"/>
      <c r="E34" s="11">
        <v>0</v>
      </c>
      <c r="F34" s="86" t="s">
        <v>10</v>
      </c>
      <c r="G34" s="11">
        <v>0</v>
      </c>
      <c r="H34" s="11">
        <v>0</v>
      </c>
      <c r="I34" s="140"/>
      <c r="J34" s="140"/>
      <c r="K34" s="8">
        <v>0</v>
      </c>
      <c r="L34" s="80"/>
      <c r="M34" s="81"/>
    </row>
    <row r="35" spans="1:22" ht="15.75" customHeight="1">
      <c r="A35" s="88"/>
      <c r="B35" s="102"/>
      <c r="C35" s="112"/>
      <c r="D35" s="113"/>
      <c r="E35" s="11">
        <v>0</v>
      </c>
      <c r="F35" s="86" t="s">
        <v>10</v>
      </c>
      <c r="G35" s="11">
        <v>0</v>
      </c>
      <c r="H35" s="11">
        <v>0</v>
      </c>
      <c r="I35" s="140"/>
      <c r="J35" s="140"/>
      <c r="K35" s="8">
        <v>0</v>
      </c>
      <c r="L35" s="80"/>
      <c r="M35" s="81"/>
    </row>
    <row r="36" spans="1:22" ht="15.75" customHeight="1">
      <c r="A36" s="88"/>
      <c r="B36" s="102"/>
      <c r="C36" s="112"/>
      <c r="D36" s="113"/>
      <c r="E36" s="11">
        <v>0</v>
      </c>
      <c r="F36" s="86" t="s">
        <v>10</v>
      </c>
      <c r="G36" s="11">
        <v>0</v>
      </c>
      <c r="H36" s="11">
        <v>0</v>
      </c>
      <c r="I36" s="140"/>
      <c r="J36" s="140"/>
      <c r="K36" s="8">
        <v>0</v>
      </c>
      <c r="L36" s="80"/>
      <c r="M36" s="81"/>
    </row>
    <row r="37" spans="1:22" ht="15.75" customHeight="1">
      <c r="A37" s="88"/>
      <c r="B37" s="102"/>
      <c r="C37" s="112"/>
      <c r="D37" s="113"/>
      <c r="E37" s="11">
        <v>0</v>
      </c>
      <c r="F37" s="86" t="s">
        <v>10</v>
      </c>
      <c r="G37" s="11">
        <v>0</v>
      </c>
      <c r="H37" s="11">
        <v>0</v>
      </c>
      <c r="I37" s="140"/>
      <c r="J37" s="140"/>
      <c r="K37" s="8">
        <v>0</v>
      </c>
      <c r="L37" s="80"/>
    </row>
    <row r="38" spans="1:22" ht="15.75" customHeight="1">
      <c r="A38" s="88"/>
      <c r="B38" s="102"/>
      <c r="C38" s="148" t="s">
        <v>16</v>
      </c>
      <c r="D38" s="149"/>
      <c r="E38" s="149"/>
      <c r="F38" s="149"/>
      <c r="G38" s="149"/>
      <c r="H38" s="149"/>
      <c r="I38" s="149"/>
      <c r="J38" s="150"/>
      <c r="K38" s="8">
        <v>0</v>
      </c>
      <c r="L38" s="80"/>
      <c r="M38" s="85"/>
      <c r="N38" s="85"/>
      <c r="O38" s="85"/>
      <c r="P38" s="85"/>
      <c r="Q38" s="85"/>
      <c r="R38" s="85"/>
      <c r="S38" s="85"/>
      <c r="T38" s="85"/>
      <c r="U38" s="85"/>
      <c r="V38" s="85"/>
    </row>
    <row r="39" spans="1:22" ht="15.75" customHeight="1">
      <c r="A39" s="88"/>
      <c r="B39" s="114"/>
      <c r="C39" s="151"/>
      <c r="D39" s="152"/>
      <c r="E39" s="152"/>
      <c r="F39" s="152"/>
      <c r="G39" s="152"/>
      <c r="H39" s="152"/>
      <c r="I39" s="152"/>
      <c r="J39" s="153"/>
      <c r="K39" s="8"/>
      <c r="L39" s="80"/>
    </row>
    <row r="40" spans="1:22" ht="15.75" customHeight="1">
      <c r="A40" s="88"/>
      <c r="B40" s="115" t="s">
        <v>17</v>
      </c>
      <c r="C40" s="154" t="s">
        <v>18</v>
      </c>
      <c r="D40" s="155"/>
      <c r="E40" s="155"/>
      <c r="F40" s="155"/>
      <c r="G40" s="155"/>
      <c r="H40" s="155"/>
      <c r="I40" s="155"/>
      <c r="J40" s="156"/>
      <c r="K40" s="8">
        <v>0</v>
      </c>
      <c r="L40" s="80"/>
    </row>
    <row r="41" spans="1:22" ht="15.75" customHeight="1">
      <c r="A41" s="88"/>
      <c r="B41" s="116"/>
      <c r="C41" s="145" t="s">
        <v>19</v>
      </c>
      <c r="D41" s="146"/>
      <c r="E41" s="146"/>
      <c r="F41" s="146"/>
      <c r="G41" s="146"/>
      <c r="H41" s="146"/>
      <c r="I41" s="146"/>
      <c r="J41" s="147"/>
      <c r="K41" s="8">
        <v>0</v>
      </c>
      <c r="L41" s="80"/>
    </row>
    <row r="42" spans="1:22" ht="15.75" customHeight="1">
      <c r="A42" s="88"/>
      <c r="B42" s="117" t="s">
        <v>20</v>
      </c>
      <c r="C42" s="160" t="s">
        <v>168</v>
      </c>
      <c r="D42" s="161"/>
      <c r="E42" s="161"/>
      <c r="F42" s="161"/>
      <c r="G42" s="161"/>
      <c r="H42" s="161"/>
      <c r="I42" s="161"/>
      <c r="J42" s="161"/>
      <c r="K42" s="162"/>
      <c r="L42" s="80"/>
    </row>
    <row r="43" spans="1:22" ht="15.75" customHeight="1">
      <c r="A43" s="88"/>
      <c r="B43" s="163"/>
      <c r="C43" s="165" t="s">
        <v>21</v>
      </c>
      <c r="D43" s="165"/>
      <c r="E43" s="165"/>
      <c r="F43" s="165"/>
      <c r="G43" s="165"/>
      <c r="H43" s="165"/>
      <c r="I43" s="165"/>
      <c r="J43" s="165"/>
      <c r="K43" s="118" t="s">
        <v>22</v>
      </c>
      <c r="L43" s="80"/>
    </row>
    <row r="44" spans="1:22" ht="15.75" customHeight="1">
      <c r="A44" s="88"/>
      <c r="B44" s="164"/>
      <c r="C44" s="166"/>
      <c r="D44" s="166"/>
      <c r="E44" s="166"/>
      <c r="F44" s="166"/>
      <c r="G44" s="166"/>
      <c r="H44" s="166"/>
      <c r="I44" s="166"/>
      <c r="J44" s="166"/>
      <c r="K44" s="4"/>
      <c r="L44" s="80"/>
    </row>
    <row r="45" spans="1:22" ht="15.75" customHeight="1">
      <c r="A45" s="88"/>
      <c r="B45" s="119"/>
      <c r="C45" s="151" t="s">
        <v>23</v>
      </c>
      <c r="D45" s="167"/>
      <c r="E45" s="167"/>
      <c r="F45" s="167"/>
      <c r="G45" s="167"/>
      <c r="H45" s="167"/>
      <c r="I45" s="167"/>
      <c r="J45" s="167"/>
      <c r="K45" s="8">
        <v>0</v>
      </c>
      <c r="L45" s="80"/>
    </row>
    <row r="46" spans="1:22" ht="15.75" customHeight="1">
      <c r="A46" s="88"/>
      <c r="B46" s="168" t="s">
        <v>24</v>
      </c>
      <c r="C46" s="170" t="s">
        <v>155</v>
      </c>
      <c r="D46" s="171"/>
      <c r="E46" s="171"/>
      <c r="F46" s="171"/>
      <c r="G46" s="171"/>
      <c r="H46" s="178" t="s">
        <v>25</v>
      </c>
      <c r="I46" s="178"/>
      <c r="J46" s="178"/>
      <c r="K46" s="165" t="s">
        <v>72</v>
      </c>
      <c r="L46" s="80"/>
      <c r="M46" s="85"/>
      <c r="N46" s="85"/>
      <c r="O46" s="85"/>
      <c r="P46" s="85"/>
      <c r="Q46" s="85"/>
      <c r="R46" s="85"/>
      <c r="S46" s="85"/>
      <c r="T46" s="85"/>
      <c r="U46" s="85"/>
      <c r="V46" s="85"/>
    </row>
    <row r="47" spans="1:22" ht="15.75" customHeight="1">
      <c r="A47" s="88"/>
      <c r="B47" s="169"/>
      <c r="C47" s="172"/>
      <c r="D47" s="173"/>
      <c r="E47" s="173"/>
      <c r="F47" s="173"/>
      <c r="G47" s="173"/>
      <c r="H47" s="178"/>
      <c r="I47" s="178"/>
      <c r="J47" s="178"/>
      <c r="K47" s="165"/>
      <c r="L47" s="80"/>
      <c r="M47" s="85"/>
      <c r="N47" s="85"/>
      <c r="O47" s="85"/>
      <c r="P47" s="85"/>
      <c r="Q47" s="85"/>
      <c r="R47" s="85"/>
      <c r="S47" s="85"/>
      <c r="T47" s="85"/>
      <c r="U47" s="85"/>
      <c r="V47" s="85"/>
    </row>
    <row r="48" spans="1:22" ht="15.75" customHeight="1">
      <c r="A48" s="88"/>
      <c r="B48" s="119"/>
      <c r="C48" s="179" t="s">
        <v>26</v>
      </c>
      <c r="D48" s="180"/>
      <c r="E48" s="180"/>
      <c r="F48" s="181"/>
      <c r="G48" s="181"/>
      <c r="H48" s="181"/>
      <c r="I48" s="181"/>
      <c r="J48" s="181"/>
      <c r="K48" s="8">
        <v>0</v>
      </c>
      <c r="L48" s="80"/>
    </row>
    <row r="49" spans="1:12" ht="15.75" customHeight="1">
      <c r="A49" s="88"/>
      <c r="B49" s="120" t="s">
        <v>27</v>
      </c>
      <c r="C49" s="121" t="s">
        <v>28</v>
      </c>
      <c r="D49" s="122"/>
      <c r="E49" s="122"/>
      <c r="F49" s="123"/>
      <c r="G49" s="182" t="s">
        <v>29</v>
      </c>
      <c r="H49" s="167"/>
      <c r="I49" s="183"/>
      <c r="J49" s="124" t="s">
        <v>30</v>
      </c>
      <c r="K49" s="8">
        <v>0</v>
      </c>
      <c r="L49" s="80"/>
    </row>
    <row r="50" spans="1:12" ht="15.75" customHeight="1">
      <c r="A50" s="88"/>
      <c r="B50" s="109" t="s">
        <v>31</v>
      </c>
      <c r="C50" s="154" t="s">
        <v>164</v>
      </c>
      <c r="D50" s="155"/>
      <c r="E50" s="155"/>
      <c r="F50" s="156"/>
      <c r="G50" s="182" t="s">
        <v>29</v>
      </c>
      <c r="H50" s="167"/>
      <c r="I50" s="183"/>
      <c r="J50" s="124" t="s">
        <v>30</v>
      </c>
      <c r="K50" s="8">
        <v>0</v>
      </c>
      <c r="L50" s="80"/>
    </row>
    <row r="51" spans="1:12" ht="15.75" customHeight="1">
      <c r="A51" s="88"/>
      <c r="B51" s="125"/>
      <c r="C51" s="184"/>
      <c r="D51" s="185"/>
      <c r="E51" s="185"/>
      <c r="F51" s="185"/>
      <c r="G51" s="185"/>
      <c r="H51" s="185"/>
      <c r="I51" s="185"/>
      <c r="J51" s="185"/>
      <c r="K51" s="186"/>
      <c r="L51" s="80"/>
    </row>
    <row r="52" spans="1:12" ht="15.75" customHeight="1">
      <c r="A52" s="88"/>
      <c r="B52" s="126" t="s">
        <v>32</v>
      </c>
      <c r="C52" s="121" t="s">
        <v>166</v>
      </c>
      <c r="D52" s="122"/>
      <c r="E52" s="122"/>
      <c r="F52" s="157" t="s">
        <v>34</v>
      </c>
      <c r="G52" s="157"/>
      <c r="H52" s="158" t="s">
        <v>35</v>
      </c>
      <c r="I52" s="158"/>
      <c r="J52" s="159"/>
      <c r="K52" s="127"/>
      <c r="L52" s="80"/>
    </row>
    <row r="53" spans="1:12" ht="15.75" customHeight="1">
      <c r="A53" s="88"/>
      <c r="B53" s="128"/>
      <c r="C53" s="187" t="s">
        <v>36</v>
      </c>
      <c r="D53" s="188"/>
      <c r="E53" s="189"/>
      <c r="F53" s="190"/>
      <c r="G53" s="191"/>
      <c r="H53" s="192"/>
      <c r="I53" s="193"/>
      <c r="J53" s="194"/>
      <c r="K53" s="8"/>
      <c r="L53" s="80"/>
    </row>
    <row r="54" spans="1:12" ht="15.75" customHeight="1">
      <c r="A54" s="88"/>
      <c r="B54" s="128"/>
      <c r="C54" s="165" t="s">
        <v>37</v>
      </c>
      <c r="D54" s="165"/>
      <c r="E54" s="165"/>
      <c r="F54" s="190"/>
      <c r="G54" s="191"/>
      <c r="H54" s="192"/>
      <c r="I54" s="193"/>
      <c r="J54" s="194"/>
      <c r="K54" s="8"/>
      <c r="L54" s="80"/>
    </row>
    <row r="55" spans="1:12" ht="15.75" customHeight="1">
      <c r="A55" s="88"/>
      <c r="B55" s="128"/>
      <c r="C55" s="165" t="s">
        <v>38</v>
      </c>
      <c r="D55" s="165"/>
      <c r="E55" s="165"/>
      <c r="F55" s="140"/>
      <c r="G55" s="140"/>
      <c r="H55" s="200"/>
      <c r="I55" s="200"/>
      <c r="J55" s="200"/>
      <c r="K55" s="4"/>
      <c r="L55" s="80"/>
    </row>
    <row r="56" spans="1:12" ht="15.75" customHeight="1">
      <c r="A56" s="88"/>
      <c r="B56" s="128"/>
      <c r="C56" s="165" t="s">
        <v>39</v>
      </c>
      <c r="D56" s="165"/>
      <c r="E56" s="165"/>
      <c r="F56" s="140"/>
      <c r="G56" s="140"/>
      <c r="H56" s="200"/>
      <c r="I56" s="200"/>
      <c r="J56" s="200"/>
      <c r="K56" s="4"/>
      <c r="L56" s="80"/>
    </row>
    <row r="57" spans="1:12" ht="15.75" customHeight="1">
      <c r="A57" s="88"/>
      <c r="B57" s="128"/>
      <c r="C57" s="165" t="s">
        <v>40</v>
      </c>
      <c r="D57" s="165"/>
      <c r="E57" s="165"/>
      <c r="F57" s="140"/>
      <c r="G57" s="140"/>
      <c r="H57" s="200"/>
      <c r="I57" s="200"/>
      <c r="J57" s="200"/>
      <c r="K57" s="4"/>
      <c r="L57" s="80"/>
    </row>
    <row r="58" spans="1:12" ht="15.75" customHeight="1">
      <c r="A58" s="88"/>
      <c r="B58" s="128"/>
      <c r="C58" s="203" t="s">
        <v>167</v>
      </c>
      <c r="D58" s="203"/>
      <c r="E58" s="203"/>
      <c r="F58" s="203"/>
      <c r="G58" s="203"/>
      <c r="H58" s="203"/>
      <c r="I58" s="203"/>
      <c r="J58" s="203"/>
      <c r="K58" s="8">
        <v>0</v>
      </c>
      <c r="L58" s="80"/>
    </row>
    <row r="59" spans="1:12" ht="15.75" customHeight="1" thickBot="1">
      <c r="A59" s="88"/>
      <c r="B59" s="128"/>
      <c r="C59" s="201"/>
      <c r="D59" s="202"/>
      <c r="E59" s="202"/>
      <c r="F59" s="202"/>
      <c r="G59" s="202"/>
      <c r="H59" s="202"/>
      <c r="I59" s="202"/>
      <c r="J59" s="202"/>
      <c r="K59" s="108"/>
      <c r="L59" s="80"/>
    </row>
    <row r="60" spans="1:12" ht="15.75" customHeight="1" thickBot="1">
      <c r="A60" s="88"/>
      <c r="B60" s="129"/>
      <c r="C60" s="201" t="s">
        <v>156</v>
      </c>
      <c r="D60" s="202"/>
      <c r="E60" s="202"/>
      <c r="F60" s="202"/>
      <c r="G60" s="202"/>
      <c r="H60" s="202"/>
      <c r="I60" s="202"/>
      <c r="J60" s="202"/>
      <c r="K60" s="8">
        <v>0</v>
      </c>
      <c r="L60" s="80"/>
    </row>
    <row r="61" spans="1:12" ht="15.75" customHeight="1">
      <c r="A61" s="88"/>
      <c r="B61" s="120" t="s">
        <v>41</v>
      </c>
      <c r="C61" s="154" t="s">
        <v>157</v>
      </c>
      <c r="D61" s="155"/>
      <c r="E61" s="155"/>
      <c r="F61" s="155"/>
      <c r="G61" s="155"/>
      <c r="H61" s="155"/>
      <c r="I61" s="155"/>
      <c r="J61" s="156"/>
      <c r="K61" s="130"/>
      <c r="L61" s="80"/>
    </row>
    <row r="62" spans="1:12" ht="10.15" customHeight="1">
      <c r="A62" s="88"/>
      <c r="B62" s="129"/>
      <c r="C62" s="187" t="s">
        <v>42</v>
      </c>
      <c r="D62" s="188"/>
      <c r="E62" s="188"/>
      <c r="F62" s="188"/>
      <c r="G62" s="188"/>
      <c r="H62" s="188"/>
      <c r="I62" s="188"/>
      <c r="J62" s="189"/>
      <c r="K62" s="96">
        <v>3537563</v>
      </c>
      <c r="L62" s="80"/>
    </row>
    <row r="63" spans="1:12" s="16" customFormat="1" ht="58.15" customHeight="1">
      <c r="A63" s="15"/>
      <c r="B63" s="198" t="s">
        <v>169</v>
      </c>
      <c r="C63" s="198"/>
      <c r="D63" s="198"/>
      <c r="E63" s="198"/>
      <c r="F63" s="198"/>
      <c r="G63" s="198"/>
      <c r="H63" s="198"/>
      <c r="I63" s="198"/>
      <c r="J63" s="198"/>
      <c r="K63" s="198"/>
      <c r="L63" s="84"/>
    </row>
    <row r="64" spans="1:12" s="16" customFormat="1" ht="16.899999999999999" customHeight="1">
      <c r="A64" s="15"/>
      <c r="B64" s="196" t="s">
        <v>43</v>
      </c>
      <c r="C64" s="196"/>
      <c r="D64" s="196"/>
      <c r="E64" s="196"/>
      <c r="F64" s="196"/>
      <c r="G64" s="196"/>
      <c r="H64" s="196"/>
      <c r="I64" s="196"/>
      <c r="J64" s="196"/>
      <c r="K64" s="196"/>
      <c r="L64" s="84"/>
    </row>
    <row r="65" spans="1:15" s="16" customFormat="1" ht="16.899999999999999" customHeight="1">
      <c r="A65" s="15"/>
      <c r="B65" s="199" t="s">
        <v>48</v>
      </c>
      <c r="C65" s="199"/>
      <c r="D65" s="199"/>
      <c r="E65" s="199"/>
      <c r="F65" s="199"/>
      <c r="G65" s="199"/>
      <c r="H65" s="199"/>
      <c r="I65" s="199"/>
      <c r="J65" s="199"/>
      <c r="K65" s="199"/>
      <c r="L65" s="89"/>
    </row>
    <row r="66" spans="1:15" ht="16.899999999999999" customHeight="1">
      <c r="A66" s="88"/>
      <c r="B66" s="195" t="s">
        <v>44</v>
      </c>
      <c r="C66" s="195"/>
      <c r="D66" s="195"/>
      <c r="E66" s="195"/>
      <c r="F66" s="195"/>
      <c r="G66" s="195"/>
      <c r="H66" s="195"/>
      <c r="I66" s="195"/>
      <c r="J66" s="195"/>
      <c r="K66" s="195"/>
      <c r="L66" s="15"/>
      <c r="M66" s="83"/>
      <c r="N66" s="88"/>
      <c r="O66" s="82"/>
    </row>
    <row r="67" spans="1:15" ht="25.9" customHeight="1">
      <c r="A67" s="88"/>
      <c r="B67" s="196" t="s">
        <v>161</v>
      </c>
      <c r="C67" s="196"/>
      <c r="D67" s="196"/>
      <c r="E67" s="196"/>
      <c r="F67" s="196"/>
      <c r="G67" s="196"/>
      <c r="H67" s="196"/>
      <c r="I67" s="196"/>
      <c r="J67" s="196"/>
      <c r="K67" s="196"/>
      <c r="L67" s="84"/>
      <c r="M67" s="83"/>
      <c r="N67" s="88"/>
      <c r="O67" s="82"/>
    </row>
    <row r="68" spans="1:15" ht="30" customHeight="1">
      <c r="A68" s="88"/>
      <c r="B68" s="196"/>
      <c r="C68" s="196"/>
      <c r="D68" s="196"/>
      <c r="E68" s="196"/>
      <c r="F68" s="196"/>
      <c r="G68" s="196"/>
      <c r="H68" s="196"/>
      <c r="I68" s="196"/>
      <c r="J68" s="196"/>
      <c r="K68" s="196"/>
      <c r="L68" s="88"/>
      <c r="M68" s="83"/>
      <c r="N68" s="88"/>
      <c r="O68" s="82"/>
    </row>
  </sheetData>
  <mergeCells count="72">
    <mergeCell ref="B64:K64"/>
    <mergeCell ref="B65:K65"/>
    <mergeCell ref="B67:K67"/>
    <mergeCell ref="B68:K68"/>
    <mergeCell ref="C61:J61"/>
    <mergeCell ref="B63:K63"/>
    <mergeCell ref="B66:K66"/>
    <mergeCell ref="C62:J62"/>
    <mergeCell ref="C60:J60"/>
    <mergeCell ref="C55:E55"/>
    <mergeCell ref="F55:G55"/>
    <mergeCell ref="H55:J55"/>
    <mergeCell ref="C56:E56"/>
    <mergeCell ref="F56:G56"/>
    <mergeCell ref="H56:J56"/>
    <mergeCell ref="C57:E57"/>
    <mergeCell ref="F57:G57"/>
    <mergeCell ref="H57:J57"/>
    <mergeCell ref="C58:J58"/>
    <mergeCell ref="C59:J59"/>
    <mergeCell ref="C54:E54"/>
    <mergeCell ref="F54:G54"/>
    <mergeCell ref="H54:J54"/>
    <mergeCell ref="K46:K47"/>
    <mergeCell ref="C48:J48"/>
    <mergeCell ref="G49:I49"/>
    <mergeCell ref="C50:F50"/>
    <mergeCell ref="G50:I50"/>
    <mergeCell ref="F52:G52"/>
    <mergeCell ref="H52:J52"/>
    <mergeCell ref="C53:E53"/>
    <mergeCell ref="F53:G53"/>
    <mergeCell ref="H53:J53"/>
    <mergeCell ref="C51:K51"/>
    <mergeCell ref="B43:B44"/>
    <mergeCell ref="C43:J43"/>
    <mergeCell ref="C44:J44"/>
    <mergeCell ref="C45:J45"/>
    <mergeCell ref="B46:B47"/>
    <mergeCell ref="C46:G47"/>
    <mergeCell ref="H46:J47"/>
    <mergeCell ref="C42:K42"/>
    <mergeCell ref="I31:J31"/>
    <mergeCell ref="I32:J32"/>
    <mergeCell ref="I33:J33"/>
    <mergeCell ref="I34:J34"/>
    <mergeCell ref="I35:J35"/>
    <mergeCell ref="I36:J36"/>
    <mergeCell ref="I37:J37"/>
    <mergeCell ref="C38:J38"/>
    <mergeCell ref="C39:J39"/>
    <mergeCell ref="C40:J40"/>
    <mergeCell ref="C41:J41"/>
    <mergeCell ref="I30:J30"/>
    <mergeCell ref="E20:G20"/>
    <mergeCell ref="I20:J20"/>
    <mergeCell ref="I21:J21"/>
    <mergeCell ref="I22:J22"/>
    <mergeCell ref="I23:J23"/>
    <mergeCell ref="I24:J24"/>
    <mergeCell ref="I25:J25"/>
    <mergeCell ref="I26:J26"/>
    <mergeCell ref="I27:J27"/>
    <mergeCell ref="I28:J28"/>
    <mergeCell ref="I29:J29"/>
    <mergeCell ref="C19:J19"/>
    <mergeCell ref="C18:J18"/>
    <mergeCell ref="J1:K1"/>
    <mergeCell ref="B2:K2"/>
    <mergeCell ref="B3:K3"/>
    <mergeCell ref="B4:K4"/>
    <mergeCell ref="E6:G6"/>
  </mergeCells>
  <pageMargins left="0.5" right="0.5" top="0.75" bottom="0.5" header="0.3" footer="0.05"/>
  <pageSetup scale="60" orientation="portrait" r:id="rId1"/>
  <headerFooter>
    <oddHeader xml:space="preserve">&amp;L&amp;11&amp;K000000TBB
California Department of Corrections and Rehabilitation
Budget Proposal Rate Sheet&amp;R&amp;11RFP Number C5613147-D
Exhibit B-1.4
Addendum 1
</oddHeader>
    <oddFooter>&amp;C&amp;11Page 4 of 5</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5FF357-DD7C-4578-825C-CD55C9B60A62}">
  <sheetPr>
    <pageSetUpPr fitToPage="1"/>
  </sheetPr>
  <dimension ref="A1:V68"/>
  <sheetViews>
    <sheetView showGridLines="0" tabSelected="1" view="pageLayout" zoomScale="115" zoomScaleNormal="130" zoomScalePageLayoutView="115" workbookViewId="0">
      <selection activeCell="B68" sqref="B68:K68"/>
    </sheetView>
  </sheetViews>
  <sheetFormatPr defaultColWidth="9.140625" defaultRowHeight="15.75" customHeight="1"/>
  <cols>
    <col min="1" max="1" width="3.5703125" style="14" customWidth="1"/>
    <col min="2" max="2" width="4.28515625" style="14" customWidth="1"/>
    <col min="3" max="3" width="35.42578125" style="14" customWidth="1"/>
    <col min="4" max="4" width="8.7109375" style="14" customWidth="1"/>
    <col min="5" max="5" width="16.85546875" style="14" customWidth="1"/>
    <col min="6" max="6" width="3.5703125" style="14" customWidth="1"/>
    <col min="7" max="7" width="22" style="14" customWidth="1"/>
    <col min="8" max="8" width="15.28515625" style="14" customWidth="1"/>
    <col min="9" max="9" width="8.42578125" style="14" customWidth="1"/>
    <col min="10" max="10" width="9.7109375" style="14" customWidth="1"/>
    <col min="11" max="11" width="22.7109375" style="14" customWidth="1"/>
    <col min="12" max="12" width="20" style="17" customWidth="1"/>
    <col min="13" max="13" width="14" style="14" customWidth="1"/>
    <col min="14" max="16384" width="9.140625" style="14"/>
  </cols>
  <sheetData>
    <row r="1" spans="1:13" ht="15.75" customHeight="1">
      <c r="A1" s="88"/>
      <c r="B1" s="88"/>
      <c r="C1" s="88"/>
      <c r="D1" s="1"/>
      <c r="E1" s="1"/>
      <c r="F1" s="3" t="s">
        <v>165</v>
      </c>
      <c r="G1" s="88"/>
      <c r="H1" s="2"/>
      <c r="I1" s="3"/>
      <c r="J1" s="134" t="s">
        <v>162</v>
      </c>
      <c r="K1" s="135"/>
    </row>
    <row r="2" spans="1:13" ht="15.75" customHeight="1">
      <c r="A2" s="88"/>
      <c r="B2" s="136" t="s">
        <v>0</v>
      </c>
      <c r="C2" s="134"/>
      <c r="D2" s="134"/>
      <c r="E2" s="134"/>
      <c r="F2" s="134"/>
      <c r="G2" s="134"/>
      <c r="H2" s="134"/>
      <c r="I2" s="134"/>
      <c r="J2" s="134"/>
      <c r="K2" s="134"/>
    </row>
    <row r="3" spans="1:13" ht="15.75" customHeight="1">
      <c r="A3" s="88"/>
      <c r="B3" s="134" t="s">
        <v>53</v>
      </c>
      <c r="C3" s="134"/>
      <c r="D3" s="134"/>
      <c r="E3" s="134"/>
      <c r="F3" s="134"/>
      <c r="G3" s="134"/>
      <c r="H3" s="134"/>
      <c r="I3" s="134"/>
      <c r="J3" s="134"/>
      <c r="K3" s="134"/>
    </row>
    <row r="4" spans="1:13" ht="15.75" customHeight="1">
      <c r="A4" s="88"/>
      <c r="B4" s="134" t="s">
        <v>54</v>
      </c>
      <c r="C4" s="134"/>
      <c r="D4" s="134"/>
      <c r="E4" s="134"/>
      <c r="F4" s="134"/>
      <c r="G4" s="134"/>
      <c r="H4" s="134"/>
      <c r="I4" s="134"/>
      <c r="J4" s="134"/>
      <c r="K4" s="134"/>
    </row>
    <row r="5" spans="1:13" ht="15.75" customHeight="1" thickBot="1">
      <c r="A5" s="88"/>
      <c r="B5" s="90"/>
      <c r="C5" s="90"/>
      <c r="D5" s="90"/>
      <c r="E5" s="90"/>
      <c r="F5" s="88"/>
      <c r="G5" s="88"/>
      <c r="H5" s="90"/>
      <c r="I5" s="90"/>
      <c r="J5" s="90"/>
      <c r="K5" s="90"/>
    </row>
    <row r="6" spans="1:13" ht="51">
      <c r="A6" s="88"/>
      <c r="B6" s="98" t="s">
        <v>3</v>
      </c>
      <c r="C6" s="97" t="s">
        <v>159</v>
      </c>
      <c r="D6" s="99" t="s">
        <v>158</v>
      </c>
      <c r="E6" s="137" t="s">
        <v>5</v>
      </c>
      <c r="F6" s="138"/>
      <c r="G6" s="139"/>
      <c r="H6" s="97" t="s">
        <v>6</v>
      </c>
      <c r="I6" s="97" t="s">
        <v>7</v>
      </c>
      <c r="J6" s="100" t="s">
        <v>8</v>
      </c>
      <c r="K6" s="101" t="s">
        <v>9</v>
      </c>
    </row>
    <row r="7" spans="1:13" ht="15.75" customHeight="1">
      <c r="A7" s="88"/>
      <c r="B7" s="102"/>
      <c r="C7" s="103"/>
      <c r="D7" s="104"/>
      <c r="E7" s="105">
        <v>0</v>
      </c>
      <c r="F7" s="86" t="s">
        <v>10</v>
      </c>
      <c r="G7" s="105">
        <v>0</v>
      </c>
      <c r="H7" s="6">
        <v>0</v>
      </c>
      <c r="I7" s="7"/>
      <c r="J7" s="18"/>
      <c r="K7" s="8">
        <v>0</v>
      </c>
      <c r="L7" s="80"/>
      <c r="M7" s="81"/>
    </row>
    <row r="8" spans="1:13" ht="15.75" customHeight="1">
      <c r="A8" s="88"/>
      <c r="B8" s="102"/>
      <c r="C8" s="103"/>
      <c r="D8" s="104"/>
      <c r="E8" s="105">
        <v>0</v>
      </c>
      <c r="F8" s="86" t="s">
        <v>10</v>
      </c>
      <c r="G8" s="105">
        <v>0</v>
      </c>
      <c r="H8" s="6">
        <v>0</v>
      </c>
      <c r="I8" s="106"/>
      <c r="J8" s="18"/>
      <c r="K8" s="8">
        <v>0</v>
      </c>
      <c r="L8" s="80"/>
      <c r="M8" s="81"/>
    </row>
    <row r="9" spans="1:13" ht="15.75" customHeight="1">
      <c r="A9" s="88"/>
      <c r="B9" s="102"/>
      <c r="C9" s="103"/>
      <c r="D9" s="104"/>
      <c r="E9" s="105">
        <v>0</v>
      </c>
      <c r="F9" s="86" t="s">
        <v>10</v>
      </c>
      <c r="G9" s="105">
        <v>0</v>
      </c>
      <c r="H9" s="6">
        <v>0</v>
      </c>
      <c r="I9" s="7"/>
      <c r="J9" s="18"/>
      <c r="K9" s="8">
        <v>0</v>
      </c>
      <c r="L9" s="80"/>
      <c r="M9" s="81"/>
    </row>
    <row r="10" spans="1:13" ht="15.75" customHeight="1">
      <c r="A10" s="88"/>
      <c r="B10" s="102"/>
      <c r="C10" s="103"/>
      <c r="D10" s="104"/>
      <c r="E10" s="105">
        <v>0</v>
      </c>
      <c r="F10" s="86" t="s">
        <v>10</v>
      </c>
      <c r="G10" s="105">
        <v>0</v>
      </c>
      <c r="H10" s="6">
        <v>0</v>
      </c>
      <c r="I10" s="7"/>
      <c r="J10" s="18"/>
      <c r="K10" s="8">
        <v>0</v>
      </c>
      <c r="L10" s="80"/>
      <c r="M10" s="81"/>
    </row>
    <row r="11" spans="1:13" ht="15.75" customHeight="1">
      <c r="A11" s="88"/>
      <c r="B11" s="102"/>
      <c r="C11" s="103"/>
      <c r="D11" s="104"/>
      <c r="E11" s="105">
        <v>0</v>
      </c>
      <c r="F11" s="86" t="s">
        <v>10</v>
      </c>
      <c r="G11" s="105">
        <v>0</v>
      </c>
      <c r="H11" s="6">
        <v>0</v>
      </c>
      <c r="I11" s="7"/>
      <c r="J11" s="18"/>
      <c r="K11" s="8">
        <v>0</v>
      </c>
      <c r="L11" s="80"/>
      <c r="M11" s="81"/>
    </row>
    <row r="12" spans="1:13" ht="15.75" customHeight="1">
      <c r="A12" s="88"/>
      <c r="B12" s="102"/>
      <c r="C12" s="103"/>
      <c r="D12" s="104"/>
      <c r="E12" s="105">
        <v>0</v>
      </c>
      <c r="F12" s="86" t="s">
        <v>10</v>
      </c>
      <c r="G12" s="105">
        <v>0</v>
      </c>
      <c r="H12" s="6">
        <v>0</v>
      </c>
      <c r="I12" s="7"/>
      <c r="J12" s="18"/>
      <c r="K12" s="8">
        <v>0</v>
      </c>
      <c r="L12" s="80"/>
      <c r="M12" s="81"/>
    </row>
    <row r="13" spans="1:13" ht="15.75" customHeight="1">
      <c r="A13" s="88"/>
      <c r="B13" s="102"/>
      <c r="C13" s="103"/>
      <c r="D13" s="104"/>
      <c r="E13" s="105">
        <v>0</v>
      </c>
      <c r="F13" s="86" t="s">
        <v>10</v>
      </c>
      <c r="G13" s="105">
        <v>0</v>
      </c>
      <c r="H13" s="6">
        <v>0</v>
      </c>
      <c r="I13" s="7"/>
      <c r="J13" s="18"/>
      <c r="K13" s="8">
        <v>0</v>
      </c>
      <c r="L13" s="80"/>
      <c r="M13" s="81"/>
    </row>
    <row r="14" spans="1:13" ht="15.75" customHeight="1">
      <c r="A14" s="88"/>
      <c r="B14" s="102"/>
      <c r="C14" s="103"/>
      <c r="D14" s="104"/>
      <c r="E14" s="105">
        <v>0</v>
      </c>
      <c r="F14" s="86" t="s">
        <v>10</v>
      </c>
      <c r="G14" s="105">
        <v>0</v>
      </c>
      <c r="H14" s="6">
        <v>0</v>
      </c>
      <c r="I14" s="7"/>
      <c r="J14" s="18"/>
      <c r="K14" s="8">
        <v>0</v>
      </c>
      <c r="L14" s="80"/>
      <c r="M14" s="81"/>
    </row>
    <row r="15" spans="1:13" ht="15.75" customHeight="1">
      <c r="A15" s="88"/>
      <c r="B15" s="102"/>
      <c r="C15" s="103"/>
      <c r="D15" s="104"/>
      <c r="E15" s="105">
        <v>0</v>
      </c>
      <c r="F15" s="86" t="s">
        <v>10</v>
      </c>
      <c r="G15" s="105">
        <v>0</v>
      </c>
      <c r="H15" s="6">
        <v>0</v>
      </c>
      <c r="I15" s="7"/>
      <c r="J15" s="18"/>
      <c r="K15" s="8">
        <v>0</v>
      </c>
      <c r="L15" s="80"/>
      <c r="M15" s="81"/>
    </row>
    <row r="16" spans="1:13" ht="15.75" customHeight="1">
      <c r="A16" s="88"/>
      <c r="B16" s="102"/>
      <c r="C16" s="103"/>
      <c r="D16" s="104"/>
      <c r="E16" s="105">
        <v>0</v>
      </c>
      <c r="F16" s="86" t="s">
        <v>10</v>
      </c>
      <c r="G16" s="105">
        <v>0</v>
      </c>
      <c r="H16" s="6">
        <v>0</v>
      </c>
      <c r="I16" s="7"/>
      <c r="J16" s="18"/>
      <c r="K16" s="8">
        <v>0</v>
      </c>
      <c r="L16" s="80"/>
      <c r="M16" s="81"/>
    </row>
    <row r="17" spans="1:13" ht="15.75" customHeight="1">
      <c r="A17" s="88"/>
      <c r="B17" s="107"/>
      <c r="C17" s="103"/>
      <c r="D17" s="104"/>
      <c r="E17" s="105">
        <v>0</v>
      </c>
      <c r="F17" s="86" t="s">
        <v>10</v>
      </c>
      <c r="G17" s="105">
        <v>0</v>
      </c>
      <c r="H17" s="6">
        <v>0</v>
      </c>
      <c r="I17" s="7"/>
      <c r="J17" s="18"/>
      <c r="K17" s="8">
        <v>0</v>
      </c>
      <c r="L17" s="80"/>
      <c r="M17" s="81"/>
    </row>
    <row r="18" spans="1:13" ht="15.75" customHeight="1">
      <c r="A18" s="88"/>
      <c r="B18" s="102"/>
      <c r="C18" s="131"/>
      <c r="D18" s="132"/>
      <c r="E18" s="132"/>
      <c r="F18" s="132"/>
      <c r="G18" s="132"/>
      <c r="H18" s="132"/>
      <c r="I18" s="132"/>
      <c r="J18" s="133"/>
      <c r="K18" s="108"/>
      <c r="L18" s="80"/>
      <c r="M18" s="81"/>
    </row>
    <row r="19" spans="1:13" ht="15.75" customHeight="1" thickBot="1">
      <c r="A19" s="88"/>
      <c r="B19" s="102"/>
      <c r="C19" s="141" t="s">
        <v>11</v>
      </c>
      <c r="D19" s="141"/>
      <c r="E19" s="141"/>
      <c r="F19" s="141"/>
      <c r="G19" s="141"/>
      <c r="H19" s="141"/>
      <c r="I19" s="141"/>
      <c r="J19" s="141"/>
      <c r="K19" s="108">
        <v>0</v>
      </c>
      <c r="L19" s="80"/>
      <c r="M19" s="81"/>
    </row>
    <row r="20" spans="1:13" ht="51">
      <c r="A20" s="88"/>
      <c r="B20" s="109" t="s">
        <v>12</v>
      </c>
      <c r="C20" s="110" t="s">
        <v>160</v>
      </c>
      <c r="D20" s="99" t="s">
        <v>158</v>
      </c>
      <c r="E20" s="142" t="s">
        <v>13</v>
      </c>
      <c r="F20" s="143"/>
      <c r="G20" s="143"/>
      <c r="H20" s="110" t="s">
        <v>14</v>
      </c>
      <c r="I20" s="142" t="s">
        <v>15</v>
      </c>
      <c r="J20" s="144"/>
      <c r="K20" s="111" t="s">
        <v>9</v>
      </c>
      <c r="L20" s="80"/>
      <c r="M20" s="81"/>
    </row>
    <row r="21" spans="1:13" ht="15.75" customHeight="1">
      <c r="A21" s="88"/>
      <c r="B21" s="102"/>
      <c r="C21" s="112"/>
      <c r="D21" s="113"/>
      <c r="E21" s="11">
        <v>0</v>
      </c>
      <c r="F21" s="86" t="s">
        <v>10</v>
      </c>
      <c r="G21" s="11">
        <v>0</v>
      </c>
      <c r="H21" s="11">
        <v>0</v>
      </c>
      <c r="I21" s="140"/>
      <c r="J21" s="140"/>
      <c r="K21" s="8">
        <v>0</v>
      </c>
      <c r="L21" s="80"/>
      <c r="M21" s="81"/>
    </row>
    <row r="22" spans="1:13" ht="15.75" customHeight="1">
      <c r="A22" s="88"/>
      <c r="B22" s="102"/>
      <c r="C22" s="112"/>
      <c r="D22" s="113"/>
      <c r="E22" s="11">
        <v>0</v>
      </c>
      <c r="F22" s="86" t="s">
        <v>10</v>
      </c>
      <c r="G22" s="11">
        <v>0</v>
      </c>
      <c r="H22" s="11">
        <v>0</v>
      </c>
      <c r="I22" s="140"/>
      <c r="J22" s="140"/>
      <c r="K22" s="8">
        <v>0</v>
      </c>
      <c r="L22" s="80"/>
      <c r="M22" s="81"/>
    </row>
    <row r="23" spans="1:13" ht="15.75" customHeight="1">
      <c r="A23" s="88"/>
      <c r="B23" s="102"/>
      <c r="C23" s="112"/>
      <c r="D23" s="113"/>
      <c r="E23" s="11">
        <v>0</v>
      </c>
      <c r="F23" s="86" t="s">
        <v>10</v>
      </c>
      <c r="G23" s="11">
        <v>0</v>
      </c>
      <c r="H23" s="11">
        <v>0</v>
      </c>
      <c r="I23" s="140"/>
      <c r="J23" s="140"/>
      <c r="K23" s="8">
        <v>0</v>
      </c>
      <c r="L23" s="80"/>
      <c r="M23" s="81"/>
    </row>
    <row r="24" spans="1:13" ht="15.75" customHeight="1">
      <c r="A24" s="88"/>
      <c r="B24" s="102"/>
      <c r="C24" s="112"/>
      <c r="D24" s="113"/>
      <c r="E24" s="11">
        <v>0</v>
      </c>
      <c r="F24" s="86" t="s">
        <v>10</v>
      </c>
      <c r="G24" s="11">
        <v>0</v>
      </c>
      <c r="H24" s="11">
        <v>0</v>
      </c>
      <c r="I24" s="140"/>
      <c r="J24" s="140"/>
      <c r="K24" s="8">
        <v>0</v>
      </c>
      <c r="L24" s="80"/>
      <c r="M24" s="81"/>
    </row>
    <row r="25" spans="1:13" ht="15.75" customHeight="1">
      <c r="A25" s="88"/>
      <c r="B25" s="102"/>
      <c r="C25" s="112"/>
      <c r="D25" s="113"/>
      <c r="E25" s="11">
        <v>0</v>
      </c>
      <c r="F25" s="86" t="s">
        <v>10</v>
      </c>
      <c r="G25" s="11">
        <v>0</v>
      </c>
      <c r="H25" s="11">
        <v>0</v>
      </c>
      <c r="I25" s="140"/>
      <c r="J25" s="140"/>
      <c r="K25" s="8">
        <v>0</v>
      </c>
      <c r="L25" s="80"/>
      <c r="M25" s="81"/>
    </row>
    <row r="26" spans="1:13" ht="15.75" customHeight="1">
      <c r="A26" s="88"/>
      <c r="B26" s="102"/>
      <c r="C26" s="112"/>
      <c r="D26" s="113"/>
      <c r="E26" s="11">
        <v>0</v>
      </c>
      <c r="F26" s="86" t="s">
        <v>10</v>
      </c>
      <c r="G26" s="11">
        <v>0</v>
      </c>
      <c r="H26" s="11">
        <v>0</v>
      </c>
      <c r="I26" s="140"/>
      <c r="J26" s="140"/>
      <c r="K26" s="8">
        <v>0</v>
      </c>
      <c r="L26" s="80"/>
      <c r="M26" s="81"/>
    </row>
    <row r="27" spans="1:13" ht="15.75" customHeight="1">
      <c r="A27" s="88"/>
      <c r="B27" s="102"/>
      <c r="C27" s="112"/>
      <c r="D27" s="113"/>
      <c r="E27" s="11">
        <v>0</v>
      </c>
      <c r="F27" s="86" t="s">
        <v>10</v>
      </c>
      <c r="G27" s="11">
        <v>0</v>
      </c>
      <c r="H27" s="11">
        <v>0</v>
      </c>
      <c r="I27" s="140"/>
      <c r="J27" s="140"/>
      <c r="K27" s="8">
        <v>0</v>
      </c>
      <c r="L27" s="80"/>
      <c r="M27" s="81"/>
    </row>
    <row r="28" spans="1:13" ht="15.75" customHeight="1">
      <c r="A28" s="88"/>
      <c r="B28" s="102"/>
      <c r="C28" s="112"/>
      <c r="D28" s="113"/>
      <c r="E28" s="11">
        <v>0</v>
      </c>
      <c r="F28" s="86" t="s">
        <v>10</v>
      </c>
      <c r="G28" s="11">
        <v>0</v>
      </c>
      <c r="H28" s="11">
        <v>0</v>
      </c>
      <c r="I28" s="140"/>
      <c r="J28" s="140"/>
      <c r="K28" s="8">
        <v>0</v>
      </c>
      <c r="L28" s="80"/>
      <c r="M28" s="81"/>
    </row>
    <row r="29" spans="1:13" ht="15.75" customHeight="1">
      <c r="A29" s="88"/>
      <c r="B29" s="102"/>
      <c r="C29" s="112"/>
      <c r="D29" s="113"/>
      <c r="E29" s="11">
        <v>0</v>
      </c>
      <c r="F29" s="86" t="s">
        <v>10</v>
      </c>
      <c r="G29" s="11">
        <v>0</v>
      </c>
      <c r="H29" s="11">
        <v>0</v>
      </c>
      <c r="I29" s="140"/>
      <c r="J29" s="140"/>
      <c r="K29" s="8">
        <v>0</v>
      </c>
      <c r="L29" s="80"/>
      <c r="M29" s="81"/>
    </row>
    <row r="30" spans="1:13" ht="15.75" customHeight="1">
      <c r="A30" s="88"/>
      <c r="B30" s="102"/>
      <c r="C30" s="112"/>
      <c r="D30" s="113"/>
      <c r="E30" s="11">
        <v>0</v>
      </c>
      <c r="F30" s="86" t="s">
        <v>10</v>
      </c>
      <c r="G30" s="11">
        <v>0</v>
      </c>
      <c r="H30" s="11">
        <v>0</v>
      </c>
      <c r="I30" s="140"/>
      <c r="J30" s="140"/>
      <c r="K30" s="8">
        <v>0</v>
      </c>
      <c r="L30" s="80"/>
      <c r="M30" s="81"/>
    </row>
    <row r="31" spans="1:13" ht="15.75" customHeight="1">
      <c r="A31" s="88"/>
      <c r="B31" s="102"/>
      <c r="C31" s="112"/>
      <c r="D31" s="113"/>
      <c r="E31" s="11">
        <v>0</v>
      </c>
      <c r="F31" s="86" t="s">
        <v>10</v>
      </c>
      <c r="G31" s="11">
        <v>0</v>
      </c>
      <c r="H31" s="11">
        <v>0</v>
      </c>
      <c r="I31" s="140"/>
      <c r="J31" s="140"/>
      <c r="K31" s="8">
        <v>0</v>
      </c>
      <c r="L31" s="80"/>
      <c r="M31" s="81"/>
    </row>
    <row r="32" spans="1:13" ht="15.75" customHeight="1">
      <c r="A32" s="88"/>
      <c r="B32" s="102"/>
      <c r="C32" s="112"/>
      <c r="D32" s="113"/>
      <c r="E32" s="11">
        <v>0</v>
      </c>
      <c r="F32" s="86" t="s">
        <v>10</v>
      </c>
      <c r="G32" s="11">
        <v>0</v>
      </c>
      <c r="H32" s="11">
        <v>0</v>
      </c>
      <c r="I32" s="140"/>
      <c r="J32" s="140"/>
      <c r="K32" s="8">
        <v>0</v>
      </c>
      <c r="L32" s="80"/>
      <c r="M32" s="81"/>
    </row>
    <row r="33" spans="1:22" ht="15.75" customHeight="1">
      <c r="A33" s="88"/>
      <c r="B33" s="102"/>
      <c r="C33" s="112"/>
      <c r="D33" s="113"/>
      <c r="E33" s="11">
        <v>0</v>
      </c>
      <c r="F33" s="86" t="s">
        <v>10</v>
      </c>
      <c r="G33" s="11">
        <v>0</v>
      </c>
      <c r="H33" s="11">
        <v>0</v>
      </c>
      <c r="I33" s="140"/>
      <c r="J33" s="140"/>
      <c r="K33" s="8">
        <v>0</v>
      </c>
      <c r="L33" s="80"/>
      <c r="M33" s="81"/>
    </row>
    <row r="34" spans="1:22" ht="15.75" customHeight="1">
      <c r="A34" s="88"/>
      <c r="B34" s="102"/>
      <c r="C34" s="112"/>
      <c r="D34" s="113"/>
      <c r="E34" s="11">
        <v>0</v>
      </c>
      <c r="F34" s="86" t="s">
        <v>10</v>
      </c>
      <c r="G34" s="11">
        <v>0</v>
      </c>
      <c r="H34" s="11">
        <v>0</v>
      </c>
      <c r="I34" s="140"/>
      <c r="J34" s="140"/>
      <c r="K34" s="8">
        <v>0</v>
      </c>
      <c r="L34" s="80"/>
      <c r="M34" s="81"/>
    </row>
    <row r="35" spans="1:22" ht="15.75" customHeight="1">
      <c r="A35" s="88"/>
      <c r="B35" s="102"/>
      <c r="C35" s="112"/>
      <c r="D35" s="113"/>
      <c r="E35" s="11">
        <v>0</v>
      </c>
      <c r="F35" s="86" t="s">
        <v>10</v>
      </c>
      <c r="G35" s="11">
        <v>0</v>
      </c>
      <c r="H35" s="11">
        <v>0</v>
      </c>
      <c r="I35" s="140"/>
      <c r="J35" s="140"/>
      <c r="K35" s="8">
        <v>0</v>
      </c>
      <c r="L35" s="80"/>
      <c r="M35" s="81"/>
    </row>
    <row r="36" spans="1:22" ht="15.75" customHeight="1">
      <c r="A36" s="88"/>
      <c r="B36" s="102"/>
      <c r="C36" s="112"/>
      <c r="D36" s="113"/>
      <c r="E36" s="11">
        <v>0</v>
      </c>
      <c r="F36" s="86" t="s">
        <v>10</v>
      </c>
      <c r="G36" s="11">
        <v>0</v>
      </c>
      <c r="H36" s="11">
        <v>0</v>
      </c>
      <c r="I36" s="140"/>
      <c r="J36" s="140"/>
      <c r="K36" s="8">
        <v>0</v>
      </c>
      <c r="L36" s="80"/>
      <c r="M36" s="81"/>
    </row>
    <row r="37" spans="1:22" ht="15.75" customHeight="1">
      <c r="A37" s="88"/>
      <c r="B37" s="102"/>
      <c r="C37" s="112"/>
      <c r="D37" s="113"/>
      <c r="E37" s="11">
        <v>0</v>
      </c>
      <c r="F37" s="86" t="s">
        <v>10</v>
      </c>
      <c r="G37" s="11">
        <v>0</v>
      </c>
      <c r="H37" s="11">
        <v>0</v>
      </c>
      <c r="I37" s="140"/>
      <c r="J37" s="140"/>
      <c r="K37" s="8">
        <v>0</v>
      </c>
      <c r="L37" s="80"/>
    </row>
    <row r="38" spans="1:22" ht="15.75" customHeight="1">
      <c r="A38" s="88"/>
      <c r="B38" s="102"/>
      <c r="C38" s="148" t="s">
        <v>16</v>
      </c>
      <c r="D38" s="149"/>
      <c r="E38" s="149"/>
      <c r="F38" s="149"/>
      <c r="G38" s="149"/>
      <c r="H38" s="149"/>
      <c r="I38" s="149"/>
      <c r="J38" s="150"/>
      <c r="K38" s="8">
        <v>0</v>
      </c>
      <c r="L38" s="80"/>
      <c r="M38" s="85"/>
      <c r="N38" s="85"/>
      <c r="O38" s="85"/>
      <c r="P38" s="85"/>
      <c r="Q38" s="85"/>
      <c r="R38" s="85"/>
      <c r="S38" s="85"/>
      <c r="T38" s="85"/>
      <c r="U38" s="85"/>
      <c r="V38" s="85"/>
    </row>
    <row r="39" spans="1:22" ht="15.75" customHeight="1">
      <c r="A39" s="88"/>
      <c r="B39" s="114"/>
      <c r="C39" s="151"/>
      <c r="D39" s="152"/>
      <c r="E39" s="152"/>
      <c r="F39" s="152"/>
      <c r="G39" s="152"/>
      <c r="H39" s="152"/>
      <c r="I39" s="152"/>
      <c r="J39" s="153"/>
      <c r="K39" s="8"/>
      <c r="L39" s="80"/>
    </row>
    <row r="40" spans="1:22" ht="15.75" customHeight="1">
      <c r="A40" s="88"/>
      <c r="B40" s="115" t="s">
        <v>17</v>
      </c>
      <c r="C40" s="154" t="s">
        <v>18</v>
      </c>
      <c r="D40" s="155"/>
      <c r="E40" s="155"/>
      <c r="F40" s="155"/>
      <c r="G40" s="155"/>
      <c r="H40" s="155"/>
      <c r="I40" s="155"/>
      <c r="J40" s="156"/>
      <c r="K40" s="8">
        <v>0</v>
      </c>
      <c r="L40" s="80"/>
    </row>
    <row r="41" spans="1:22" ht="15.75" customHeight="1">
      <c r="A41" s="88"/>
      <c r="B41" s="116"/>
      <c r="C41" s="145" t="s">
        <v>19</v>
      </c>
      <c r="D41" s="146"/>
      <c r="E41" s="146"/>
      <c r="F41" s="146"/>
      <c r="G41" s="146"/>
      <c r="H41" s="146"/>
      <c r="I41" s="146"/>
      <c r="J41" s="147"/>
      <c r="K41" s="8">
        <v>0</v>
      </c>
      <c r="L41" s="80"/>
    </row>
    <row r="42" spans="1:22" ht="15.75" customHeight="1">
      <c r="A42" s="88"/>
      <c r="B42" s="117" t="s">
        <v>20</v>
      </c>
      <c r="C42" s="160" t="s">
        <v>168</v>
      </c>
      <c r="D42" s="161"/>
      <c r="E42" s="161"/>
      <c r="F42" s="161"/>
      <c r="G42" s="161"/>
      <c r="H42" s="161"/>
      <c r="I42" s="161"/>
      <c r="J42" s="161"/>
      <c r="K42" s="162"/>
      <c r="L42" s="80"/>
    </row>
    <row r="43" spans="1:22" ht="15.75" customHeight="1">
      <c r="A43" s="88"/>
      <c r="B43" s="163"/>
      <c r="C43" s="165" t="s">
        <v>21</v>
      </c>
      <c r="D43" s="165"/>
      <c r="E43" s="165"/>
      <c r="F43" s="165"/>
      <c r="G43" s="165"/>
      <c r="H43" s="165"/>
      <c r="I43" s="165"/>
      <c r="J43" s="165"/>
      <c r="K43" s="118" t="s">
        <v>22</v>
      </c>
      <c r="L43" s="80"/>
    </row>
    <row r="44" spans="1:22" ht="15.75" customHeight="1">
      <c r="A44" s="88"/>
      <c r="B44" s="164"/>
      <c r="C44" s="166"/>
      <c r="D44" s="166"/>
      <c r="E44" s="166"/>
      <c r="F44" s="166"/>
      <c r="G44" s="166"/>
      <c r="H44" s="166"/>
      <c r="I44" s="166"/>
      <c r="J44" s="166"/>
      <c r="K44" s="4"/>
      <c r="L44" s="80"/>
    </row>
    <row r="45" spans="1:22" ht="15.75" customHeight="1">
      <c r="A45" s="88"/>
      <c r="B45" s="119"/>
      <c r="C45" s="151" t="s">
        <v>23</v>
      </c>
      <c r="D45" s="167"/>
      <c r="E45" s="167"/>
      <c r="F45" s="167"/>
      <c r="G45" s="167"/>
      <c r="H45" s="167"/>
      <c r="I45" s="167"/>
      <c r="J45" s="167"/>
      <c r="K45" s="8">
        <v>0</v>
      </c>
      <c r="L45" s="80"/>
    </row>
    <row r="46" spans="1:22" ht="15.75" customHeight="1">
      <c r="A46" s="88"/>
      <c r="B46" s="168" t="s">
        <v>24</v>
      </c>
      <c r="C46" s="170" t="s">
        <v>155</v>
      </c>
      <c r="D46" s="171"/>
      <c r="E46" s="171"/>
      <c r="F46" s="171"/>
      <c r="G46" s="171"/>
      <c r="H46" s="178" t="s">
        <v>25</v>
      </c>
      <c r="I46" s="178"/>
      <c r="J46" s="178"/>
      <c r="K46" s="165" t="s">
        <v>72</v>
      </c>
      <c r="L46" s="80"/>
      <c r="M46" s="85"/>
      <c r="N46" s="85"/>
      <c r="O46" s="85"/>
      <c r="P46" s="85"/>
      <c r="Q46" s="85"/>
      <c r="R46" s="85"/>
      <c r="S46" s="85"/>
      <c r="T46" s="85"/>
      <c r="U46" s="85"/>
      <c r="V46" s="85"/>
    </row>
    <row r="47" spans="1:22" ht="15.75" customHeight="1">
      <c r="A47" s="88"/>
      <c r="B47" s="169"/>
      <c r="C47" s="172"/>
      <c r="D47" s="173"/>
      <c r="E47" s="173"/>
      <c r="F47" s="173"/>
      <c r="G47" s="173"/>
      <c r="H47" s="178"/>
      <c r="I47" s="178"/>
      <c r="J47" s="178"/>
      <c r="K47" s="165"/>
      <c r="L47" s="80"/>
      <c r="M47" s="85"/>
      <c r="N47" s="85"/>
      <c r="O47" s="85"/>
      <c r="P47" s="85"/>
      <c r="Q47" s="85"/>
      <c r="R47" s="85"/>
      <c r="S47" s="85"/>
      <c r="T47" s="85"/>
      <c r="U47" s="85"/>
      <c r="V47" s="85"/>
    </row>
    <row r="48" spans="1:22" ht="15.75" customHeight="1">
      <c r="A48" s="88"/>
      <c r="B48" s="119"/>
      <c r="C48" s="179" t="s">
        <v>26</v>
      </c>
      <c r="D48" s="180"/>
      <c r="E48" s="180"/>
      <c r="F48" s="181"/>
      <c r="G48" s="181"/>
      <c r="H48" s="181"/>
      <c r="I48" s="181"/>
      <c r="J48" s="181"/>
      <c r="K48" s="8"/>
      <c r="L48" s="80"/>
    </row>
    <row r="49" spans="1:12" ht="15.75" customHeight="1">
      <c r="A49" s="88"/>
      <c r="B49" s="120" t="s">
        <v>27</v>
      </c>
      <c r="C49" s="121" t="s">
        <v>28</v>
      </c>
      <c r="D49" s="122"/>
      <c r="E49" s="122"/>
      <c r="F49" s="123"/>
      <c r="G49" s="182" t="s">
        <v>29</v>
      </c>
      <c r="H49" s="167"/>
      <c r="I49" s="183"/>
      <c r="J49" s="124" t="s">
        <v>30</v>
      </c>
      <c r="K49" s="8">
        <v>0</v>
      </c>
      <c r="L49" s="80"/>
    </row>
    <row r="50" spans="1:12" ht="15.75" customHeight="1">
      <c r="A50" s="88"/>
      <c r="B50" s="109" t="s">
        <v>31</v>
      </c>
      <c r="C50" s="154" t="s">
        <v>164</v>
      </c>
      <c r="D50" s="155"/>
      <c r="E50" s="155"/>
      <c r="F50" s="156"/>
      <c r="G50" s="182" t="s">
        <v>29</v>
      </c>
      <c r="H50" s="167"/>
      <c r="I50" s="183"/>
      <c r="J50" s="124" t="s">
        <v>30</v>
      </c>
      <c r="K50" s="8">
        <v>0</v>
      </c>
      <c r="L50" s="80"/>
    </row>
    <row r="51" spans="1:12" ht="15.75" customHeight="1">
      <c r="A51" s="88"/>
      <c r="B51" s="125"/>
      <c r="C51" s="184"/>
      <c r="D51" s="185"/>
      <c r="E51" s="185"/>
      <c r="F51" s="185"/>
      <c r="G51" s="185"/>
      <c r="H51" s="185"/>
      <c r="I51" s="185"/>
      <c r="J51" s="185"/>
      <c r="K51" s="186"/>
      <c r="L51" s="80"/>
    </row>
    <row r="52" spans="1:12" ht="15.75" customHeight="1">
      <c r="A52" s="88"/>
      <c r="B52" s="126" t="s">
        <v>32</v>
      </c>
      <c r="C52" s="121" t="s">
        <v>166</v>
      </c>
      <c r="D52" s="122"/>
      <c r="E52" s="122"/>
      <c r="F52" s="157" t="s">
        <v>34</v>
      </c>
      <c r="G52" s="157"/>
      <c r="H52" s="158" t="s">
        <v>35</v>
      </c>
      <c r="I52" s="158"/>
      <c r="J52" s="159"/>
      <c r="K52" s="127"/>
      <c r="L52" s="80"/>
    </row>
    <row r="53" spans="1:12" ht="15.75" customHeight="1">
      <c r="A53" s="88"/>
      <c r="B53" s="128"/>
      <c r="C53" s="187" t="s">
        <v>36</v>
      </c>
      <c r="D53" s="188"/>
      <c r="E53" s="189"/>
      <c r="F53" s="190"/>
      <c r="G53" s="191"/>
      <c r="H53" s="192"/>
      <c r="I53" s="193"/>
      <c r="J53" s="194"/>
      <c r="K53" s="8"/>
      <c r="L53" s="80"/>
    </row>
    <row r="54" spans="1:12" ht="15.75" customHeight="1">
      <c r="A54" s="88"/>
      <c r="B54" s="128"/>
      <c r="C54" s="165" t="s">
        <v>37</v>
      </c>
      <c r="D54" s="165"/>
      <c r="E54" s="165"/>
      <c r="F54" s="190"/>
      <c r="G54" s="191"/>
      <c r="H54" s="192"/>
      <c r="I54" s="193"/>
      <c r="J54" s="194"/>
      <c r="K54" s="8"/>
      <c r="L54" s="80"/>
    </row>
    <row r="55" spans="1:12" ht="15.75" customHeight="1">
      <c r="A55" s="88"/>
      <c r="B55" s="128"/>
      <c r="C55" s="165" t="s">
        <v>38</v>
      </c>
      <c r="D55" s="165"/>
      <c r="E55" s="165"/>
      <c r="F55" s="140"/>
      <c r="G55" s="140"/>
      <c r="H55" s="200"/>
      <c r="I55" s="200"/>
      <c r="J55" s="200"/>
      <c r="K55" s="4"/>
      <c r="L55" s="80"/>
    </row>
    <row r="56" spans="1:12" ht="15.75" customHeight="1">
      <c r="A56" s="88"/>
      <c r="B56" s="128"/>
      <c r="C56" s="165" t="s">
        <v>39</v>
      </c>
      <c r="D56" s="165"/>
      <c r="E56" s="165"/>
      <c r="F56" s="140"/>
      <c r="G56" s="140"/>
      <c r="H56" s="200"/>
      <c r="I56" s="200"/>
      <c r="J56" s="200"/>
      <c r="K56" s="4"/>
      <c r="L56" s="80"/>
    </row>
    <row r="57" spans="1:12" ht="15.75" customHeight="1">
      <c r="A57" s="88"/>
      <c r="B57" s="128"/>
      <c r="C57" s="165" t="s">
        <v>40</v>
      </c>
      <c r="D57" s="165"/>
      <c r="E57" s="165"/>
      <c r="F57" s="140"/>
      <c r="G57" s="140"/>
      <c r="H57" s="200"/>
      <c r="I57" s="200"/>
      <c r="J57" s="200"/>
      <c r="K57" s="4"/>
      <c r="L57" s="80"/>
    </row>
    <row r="58" spans="1:12" ht="15.75" customHeight="1">
      <c r="A58" s="88"/>
      <c r="B58" s="128"/>
      <c r="C58" s="203" t="s">
        <v>167</v>
      </c>
      <c r="D58" s="203"/>
      <c r="E58" s="203"/>
      <c r="F58" s="203"/>
      <c r="G58" s="203"/>
      <c r="H58" s="203"/>
      <c r="I58" s="203"/>
      <c r="J58" s="203"/>
      <c r="K58" s="8">
        <v>0</v>
      </c>
      <c r="L58" s="80"/>
    </row>
    <row r="59" spans="1:12" ht="15.75" customHeight="1" thickBot="1">
      <c r="A59" s="88"/>
      <c r="B59" s="128"/>
      <c r="C59" s="201"/>
      <c r="D59" s="202"/>
      <c r="E59" s="202"/>
      <c r="F59" s="202"/>
      <c r="G59" s="202"/>
      <c r="H59" s="202"/>
      <c r="I59" s="202"/>
      <c r="J59" s="202"/>
      <c r="K59" s="108"/>
      <c r="L59" s="80"/>
    </row>
    <row r="60" spans="1:12" ht="15.75" customHeight="1" thickBot="1">
      <c r="A60" s="88"/>
      <c r="B60" s="129"/>
      <c r="C60" s="201" t="s">
        <v>156</v>
      </c>
      <c r="D60" s="202"/>
      <c r="E60" s="202"/>
      <c r="F60" s="202"/>
      <c r="G60" s="202"/>
      <c r="H60" s="202"/>
      <c r="I60" s="202"/>
      <c r="J60" s="202"/>
      <c r="K60" s="8">
        <v>0</v>
      </c>
      <c r="L60" s="80"/>
    </row>
    <row r="61" spans="1:12" ht="15.75" customHeight="1">
      <c r="A61" s="88"/>
      <c r="B61" s="120" t="s">
        <v>41</v>
      </c>
      <c r="C61" s="154" t="s">
        <v>157</v>
      </c>
      <c r="D61" s="155"/>
      <c r="E61" s="155"/>
      <c r="F61" s="155"/>
      <c r="G61" s="155"/>
      <c r="H61" s="155"/>
      <c r="I61" s="155"/>
      <c r="J61" s="156"/>
      <c r="K61" s="130"/>
      <c r="L61" s="80"/>
    </row>
    <row r="62" spans="1:12" ht="10.15" customHeight="1">
      <c r="A62" s="88"/>
      <c r="B62" s="129"/>
      <c r="C62" s="187" t="s">
        <v>42</v>
      </c>
      <c r="D62" s="188"/>
      <c r="E62" s="188"/>
      <c r="F62" s="188"/>
      <c r="G62" s="188"/>
      <c r="H62" s="188"/>
      <c r="I62" s="188"/>
      <c r="J62" s="189"/>
      <c r="K62" s="96">
        <v>3537563</v>
      </c>
      <c r="L62" s="80"/>
    </row>
    <row r="63" spans="1:12" s="16" customFormat="1" ht="58.15" customHeight="1">
      <c r="A63" s="15"/>
      <c r="B63" s="198" t="s">
        <v>169</v>
      </c>
      <c r="C63" s="198"/>
      <c r="D63" s="198"/>
      <c r="E63" s="198"/>
      <c r="F63" s="198"/>
      <c r="G63" s="198"/>
      <c r="H63" s="198"/>
      <c r="I63" s="198"/>
      <c r="J63" s="198"/>
      <c r="K63" s="198"/>
      <c r="L63" s="84"/>
    </row>
    <row r="64" spans="1:12" s="16" customFormat="1" ht="16.899999999999999" customHeight="1">
      <c r="A64" s="15"/>
      <c r="B64" s="196" t="s">
        <v>43</v>
      </c>
      <c r="C64" s="196"/>
      <c r="D64" s="196"/>
      <c r="E64" s="196"/>
      <c r="F64" s="196"/>
      <c r="G64" s="196"/>
      <c r="H64" s="196"/>
      <c r="I64" s="196"/>
      <c r="J64" s="196"/>
      <c r="K64" s="196"/>
      <c r="L64" s="84"/>
    </row>
    <row r="65" spans="1:15" s="16" customFormat="1" ht="16.899999999999999" customHeight="1">
      <c r="A65" s="15"/>
      <c r="B65" s="199" t="s">
        <v>48</v>
      </c>
      <c r="C65" s="199"/>
      <c r="D65" s="199"/>
      <c r="E65" s="199"/>
      <c r="F65" s="199"/>
      <c r="G65" s="199"/>
      <c r="H65" s="199"/>
      <c r="I65" s="199"/>
      <c r="J65" s="199"/>
      <c r="K65" s="199"/>
      <c r="L65" s="89"/>
    </row>
    <row r="66" spans="1:15" ht="16.899999999999999" customHeight="1">
      <c r="A66" s="88"/>
      <c r="B66" s="195" t="s">
        <v>44</v>
      </c>
      <c r="C66" s="195"/>
      <c r="D66" s="195"/>
      <c r="E66" s="195"/>
      <c r="F66" s="195"/>
      <c r="G66" s="195"/>
      <c r="H66" s="195"/>
      <c r="I66" s="195"/>
      <c r="J66" s="195"/>
      <c r="K66" s="195"/>
      <c r="L66" s="15"/>
      <c r="M66" s="83"/>
      <c r="N66" s="88"/>
      <c r="O66" s="82"/>
    </row>
    <row r="67" spans="1:15" ht="1.9" customHeight="1">
      <c r="A67" s="88"/>
      <c r="B67" s="87"/>
      <c r="C67" s="87"/>
      <c r="D67" s="87"/>
      <c r="E67" s="87"/>
      <c r="F67" s="88"/>
      <c r="G67" s="88"/>
      <c r="H67" s="87"/>
      <c r="I67" s="87"/>
      <c r="J67" s="87"/>
      <c r="K67" s="87"/>
      <c r="L67" s="87"/>
      <c r="M67" s="83"/>
      <c r="N67" s="88"/>
      <c r="O67" s="82"/>
    </row>
    <row r="68" spans="1:15" ht="30" customHeight="1">
      <c r="A68" s="88"/>
      <c r="B68" s="196"/>
      <c r="C68" s="196"/>
      <c r="D68" s="196"/>
      <c r="E68" s="196"/>
      <c r="F68" s="196"/>
      <c r="G68" s="196"/>
      <c r="H68" s="196"/>
      <c r="I68" s="196"/>
      <c r="J68" s="196"/>
      <c r="K68" s="196"/>
      <c r="L68" s="88"/>
      <c r="M68" s="83"/>
      <c r="N68" s="88"/>
      <c r="O68" s="82"/>
    </row>
  </sheetData>
  <mergeCells count="71">
    <mergeCell ref="C60:J60"/>
    <mergeCell ref="C55:E55"/>
    <mergeCell ref="F55:G55"/>
    <mergeCell ref="H55:J55"/>
    <mergeCell ref="C56:E56"/>
    <mergeCell ref="F56:G56"/>
    <mergeCell ref="H56:J56"/>
    <mergeCell ref="C57:E57"/>
    <mergeCell ref="F57:G57"/>
    <mergeCell ref="H57:J57"/>
    <mergeCell ref="C58:J58"/>
    <mergeCell ref="C59:J59"/>
    <mergeCell ref="B68:K68"/>
    <mergeCell ref="C61:J61"/>
    <mergeCell ref="B63:K63"/>
    <mergeCell ref="B64:K64"/>
    <mergeCell ref="B65:K65"/>
    <mergeCell ref="B66:K66"/>
    <mergeCell ref="C62:J62"/>
    <mergeCell ref="C53:E53"/>
    <mergeCell ref="F53:G53"/>
    <mergeCell ref="H53:J53"/>
    <mergeCell ref="C54:E54"/>
    <mergeCell ref="F54:G54"/>
    <mergeCell ref="H54:J54"/>
    <mergeCell ref="F52:G52"/>
    <mergeCell ref="H52:J52"/>
    <mergeCell ref="C42:K42"/>
    <mergeCell ref="B43:B44"/>
    <mergeCell ref="C43:J43"/>
    <mergeCell ref="C44:J44"/>
    <mergeCell ref="C45:J45"/>
    <mergeCell ref="B46:B47"/>
    <mergeCell ref="C46:G47"/>
    <mergeCell ref="H46:J47"/>
    <mergeCell ref="K46:K47"/>
    <mergeCell ref="C48:J48"/>
    <mergeCell ref="G49:I49"/>
    <mergeCell ref="C50:F50"/>
    <mergeCell ref="G50:I50"/>
    <mergeCell ref="C51:K51"/>
    <mergeCell ref="C41:J41"/>
    <mergeCell ref="I30:J30"/>
    <mergeCell ref="I31:J31"/>
    <mergeCell ref="I32:J32"/>
    <mergeCell ref="I33:J33"/>
    <mergeCell ref="I34:J34"/>
    <mergeCell ref="I35:J35"/>
    <mergeCell ref="I36:J36"/>
    <mergeCell ref="I37:J37"/>
    <mergeCell ref="C38:J38"/>
    <mergeCell ref="C39:J39"/>
    <mergeCell ref="C40:J40"/>
    <mergeCell ref="I29:J29"/>
    <mergeCell ref="C19:J19"/>
    <mergeCell ref="E20:G20"/>
    <mergeCell ref="I20:J20"/>
    <mergeCell ref="I21:J21"/>
    <mergeCell ref="I22:J22"/>
    <mergeCell ref="I23:J23"/>
    <mergeCell ref="I24:J24"/>
    <mergeCell ref="I25:J25"/>
    <mergeCell ref="I26:J26"/>
    <mergeCell ref="I27:J27"/>
    <mergeCell ref="I28:J28"/>
    <mergeCell ref="C18:J18"/>
    <mergeCell ref="J1:K1"/>
    <mergeCell ref="B2:K2"/>
    <mergeCell ref="B3:K3"/>
    <mergeCell ref="B4:K4"/>
    <mergeCell ref="E6:G6"/>
  </mergeCells>
  <pageMargins left="0.5" right="0.5" top="0.75" bottom="0.5" header="0.3" footer="0.05"/>
  <pageSetup scale="61" orientation="portrait" r:id="rId1"/>
  <headerFooter>
    <oddHeader xml:space="preserve">&amp;L&amp;11&amp;K000000TBB
California Department of Corrections and Rehabilitation
Budget Proposal Rate Sheet&amp;R&amp;11RFP Number C5613147-D
Exhibit B-1.5
Addendum 1
</oddHeader>
    <oddFooter>&amp;C&amp;11Page 5 of 5</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N58"/>
  <sheetViews>
    <sheetView topLeftCell="A13" workbookViewId="0">
      <selection activeCell="J38" sqref="J38"/>
    </sheetView>
  </sheetViews>
  <sheetFormatPr defaultRowHeight="12.75"/>
  <cols>
    <col min="1" max="1" width="17" style="24" customWidth="1"/>
    <col min="2" max="2" width="12.28515625" style="24" customWidth="1"/>
    <col min="3" max="3" width="1.42578125" style="24" customWidth="1"/>
    <col min="4" max="4" width="2.42578125" style="24" customWidth="1"/>
    <col min="5" max="5" width="7.5703125" style="24" customWidth="1"/>
    <col min="6" max="6" width="12.85546875" style="24" customWidth="1"/>
    <col min="7" max="7" width="3" style="24" customWidth="1"/>
    <col min="8" max="8" width="8.7109375" style="24" customWidth="1"/>
    <col min="9" max="9" width="4.7109375" style="24" customWidth="1"/>
    <col min="10" max="10" width="2.7109375" style="24" customWidth="1"/>
    <col min="11" max="11" width="14" style="24" customWidth="1"/>
    <col min="12" max="12" width="1.28515625" style="24" customWidth="1"/>
    <col min="13" max="13" width="9.140625" style="24"/>
    <col min="14" max="14" width="10.28515625" style="24" bestFit="1" customWidth="1"/>
    <col min="15" max="256" width="9.140625" style="24"/>
    <col min="257" max="257" width="17" style="24" customWidth="1"/>
    <col min="258" max="258" width="12.28515625" style="24" customWidth="1"/>
    <col min="259" max="259" width="1.42578125" style="24" customWidth="1"/>
    <col min="260" max="260" width="2.42578125" style="24" customWidth="1"/>
    <col min="261" max="261" width="7.5703125" style="24" customWidth="1"/>
    <col min="262" max="262" width="12.85546875" style="24" customWidth="1"/>
    <col min="263" max="263" width="3" style="24" customWidth="1"/>
    <col min="264" max="264" width="8.7109375" style="24" customWidth="1"/>
    <col min="265" max="265" width="4.7109375" style="24" customWidth="1"/>
    <col min="266" max="266" width="2.7109375" style="24" customWidth="1"/>
    <col min="267" max="267" width="14" style="24" customWidth="1"/>
    <col min="268" max="268" width="1.28515625" style="24" customWidth="1"/>
    <col min="269" max="512" width="9.140625" style="24"/>
    <col min="513" max="513" width="17" style="24" customWidth="1"/>
    <col min="514" max="514" width="12.28515625" style="24" customWidth="1"/>
    <col min="515" max="515" width="1.42578125" style="24" customWidth="1"/>
    <col min="516" max="516" width="2.42578125" style="24" customWidth="1"/>
    <col min="517" max="517" width="7.5703125" style="24" customWidth="1"/>
    <col min="518" max="518" width="12.85546875" style="24" customWidth="1"/>
    <col min="519" max="519" width="3" style="24" customWidth="1"/>
    <col min="520" max="520" width="8.7109375" style="24" customWidth="1"/>
    <col min="521" max="521" width="4.7109375" style="24" customWidth="1"/>
    <col min="522" max="522" width="2.7109375" style="24" customWidth="1"/>
    <col min="523" max="523" width="14" style="24" customWidth="1"/>
    <col min="524" max="524" width="1.28515625" style="24" customWidth="1"/>
    <col min="525" max="768" width="9.140625" style="24"/>
    <col min="769" max="769" width="17" style="24" customWidth="1"/>
    <col min="770" max="770" width="12.28515625" style="24" customWidth="1"/>
    <col min="771" max="771" width="1.42578125" style="24" customWidth="1"/>
    <col min="772" max="772" width="2.42578125" style="24" customWidth="1"/>
    <col min="773" max="773" width="7.5703125" style="24" customWidth="1"/>
    <col min="774" max="774" width="12.85546875" style="24" customWidth="1"/>
    <col min="775" max="775" width="3" style="24" customWidth="1"/>
    <col min="776" max="776" width="8.7109375" style="24" customWidth="1"/>
    <col min="777" max="777" width="4.7109375" style="24" customWidth="1"/>
    <col min="778" max="778" width="2.7109375" style="24" customWidth="1"/>
    <col min="779" max="779" width="14" style="24" customWidth="1"/>
    <col min="780" max="780" width="1.28515625" style="24" customWidth="1"/>
    <col min="781" max="1024" width="9.140625" style="24"/>
    <col min="1025" max="1025" width="17" style="24" customWidth="1"/>
    <col min="1026" max="1026" width="12.28515625" style="24" customWidth="1"/>
    <col min="1027" max="1027" width="1.42578125" style="24" customWidth="1"/>
    <col min="1028" max="1028" width="2.42578125" style="24" customWidth="1"/>
    <col min="1029" max="1029" width="7.5703125" style="24" customWidth="1"/>
    <col min="1030" max="1030" width="12.85546875" style="24" customWidth="1"/>
    <col min="1031" max="1031" width="3" style="24" customWidth="1"/>
    <col min="1032" max="1032" width="8.7109375" style="24" customWidth="1"/>
    <col min="1033" max="1033" width="4.7109375" style="24" customWidth="1"/>
    <col min="1034" max="1034" width="2.7109375" style="24" customWidth="1"/>
    <col min="1035" max="1035" width="14" style="24" customWidth="1"/>
    <col min="1036" max="1036" width="1.28515625" style="24" customWidth="1"/>
    <col min="1037" max="1280" width="9.140625" style="24"/>
    <col min="1281" max="1281" width="17" style="24" customWidth="1"/>
    <col min="1282" max="1282" width="12.28515625" style="24" customWidth="1"/>
    <col min="1283" max="1283" width="1.42578125" style="24" customWidth="1"/>
    <col min="1284" max="1284" width="2.42578125" style="24" customWidth="1"/>
    <col min="1285" max="1285" width="7.5703125" style="24" customWidth="1"/>
    <col min="1286" max="1286" width="12.85546875" style="24" customWidth="1"/>
    <col min="1287" max="1287" width="3" style="24" customWidth="1"/>
    <col min="1288" max="1288" width="8.7109375" style="24" customWidth="1"/>
    <col min="1289" max="1289" width="4.7109375" style="24" customWidth="1"/>
    <col min="1290" max="1290" width="2.7109375" style="24" customWidth="1"/>
    <col min="1291" max="1291" width="14" style="24" customWidth="1"/>
    <col min="1292" max="1292" width="1.28515625" style="24" customWidth="1"/>
    <col min="1293" max="1536" width="9.140625" style="24"/>
    <col min="1537" max="1537" width="17" style="24" customWidth="1"/>
    <col min="1538" max="1538" width="12.28515625" style="24" customWidth="1"/>
    <col min="1539" max="1539" width="1.42578125" style="24" customWidth="1"/>
    <col min="1540" max="1540" width="2.42578125" style="24" customWidth="1"/>
    <col min="1541" max="1541" width="7.5703125" style="24" customWidth="1"/>
    <col min="1542" max="1542" width="12.85546875" style="24" customWidth="1"/>
    <col min="1543" max="1543" width="3" style="24" customWidth="1"/>
    <col min="1544" max="1544" width="8.7109375" style="24" customWidth="1"/>
    <col min="1545" max="1545" width="4.7109375" style="24" customWidth="1"/>
    <col min="1546" max="1546" width="2.7109375" style="24" customWidth="1"/>
    <col min="1547" max="1547" width="14" style="24" customWidth="1"/>
    <col min="1548" max="1548" width="1.28515625" style="24" customWidth="1"/>
    <col min="1549" max="1792" width="9.140625" style="24"/>
    <col min="1793" max="1793" width="17" style="24" customWidth="1"/>
    <col min="1794" max="1794" width="12.28515625" style="24" customWidth="1"/>
    <col min="1795" max="1795" width="1.42578125" style="24" customWidth="1"/>
    <col min="1796" max="1796" width="2.42578125" style="24" customWidth="1"/>
    <col min="1797" max="1797" width="7.5703125" style="24" customWidth="1"/>
    <col min="1798" max="1798" width="12.85546875" style="24" customWidth="1"/>
    <col min="1799" max="1799" width="3" style="24" customWidth="1"/>
    <col min="1800" max="1800" width="8.7109375" style="24" customWidth="1"/>
    <col min="1801" max="1801" width="4.7109375" style="24" customWidth="1"/>
    <col min="1802" max="1802" width="2.7109375" style="24" customWidth="1"/>
    <col min="1803" max="1803" width="14" style="24" customWidth="1"/>
    <col min="1804" max="1804" width="1.28515625" style="24" customWidth="1"/>
    <col min="1805" max="2048" width="9.140625" style="24"/>
    <col min="2049" max="2049" width="17" style="24" customWidth="1"/>
    <col min="2050" max="2050" width="12.28515625" style="24" customWidth="1"/>
    <col min="2051" max="2051" width="1.42578125" style="24" customWidth="1"/>
    <col min="2052" max="2052" width="2.42578125" style="24" customWidth="1"/>
    <col min="2053" max="2053" width="7.5703125" style="24" customWidth="1"/>
    <col min="2054" max="2054" width="12.85546875" style="24" customWidth="1"/>
    <col min="2055" max="2055" width="3" style="24" customWidth="1"/>
    <col min="2056" max="2056" width="8.7109375" style="24" customWidth="1"/>
    <col min="2057" max="2057" width="4.7109375" style="24" customWidth="1"/>
    <col min="2058" max="2058" width="2.7109375" style="24" customWidth="1"/>
    <col min="2059" max="2059" width="14" style="24" customWidth="1"/>
    <col min="2060" max="2060" width="1.28515625" style="24" customWidth="1"/>
    <col min="2061" max="2304" width="9.140625" style="24"/>
    <col min="2305" max="2305" width="17" style="24" customWidth="1"/>
    <col min="2306" max="2306" width="12.28515625" style="24" customWidth="1"/>
    <col min="2307" max="2307" width="1.42578125" style="24" customWidth="1"/>
    <col min="2308" max="2308" width="2.42578125" style="24" customWidth="1"/>
    <col min="2309" max="2309" width="7.5703125" style="24" customWidth="1"/>
    <col min="2310" max="2310" width="12.85546875" style="24" customWidth="1"/>
    <col min="2311" max="2311" width="3" style="24" customWidth="1"/>
    <col min="2312" max="2312" width="8.7109375" style="24" customWidth="1"/>
    <col min="2313" max="2313" width="4.7109375" style="24" customWidth="1"/>
    <col min="2314" max="2314" width="2.7109375" style="24" customWidth="1"/>
    <col min="2315" max="2315" width="14" style="24" customWidth="1"/>
    <col min="2316" max="2316" width="1.28515625" style="24" customWidth="1"/>
    <col min="2317" max="2560" width="9.140625" style="24"/>
    <col min="2561" max="2561" width="17" style="24" customWidth="1"/>
    <col min="2562" max="2562" width="12.28515625" style="24" customWidth="1"/>
    <col min="2563" max="2563" width="1.42578125" style="24" customWidth="1"/>
    <col min="2564" max="2564" width="2.42578125" style="24" customWidth="1"/>
    <col min="2565" max="2565" width="7.5703125" style="24" customWidth="1"/>
    <col min="2566" max="2566" width="12.85546875" style="24" customWidth="1"/>
    <col min="2567" max="2567" width="3" style="24" customWidth="1"/>
    <col min="2568" max="2568" width="8.7109375" style="24" customWidth="1"/>
    <col min="2569" max="2569" width="4.7109375" style="24" customWidth="1"/>
    <col min="2570" max="2570" width="2.7109375" style="24" customWidth="1"/>
    <col min="2571" max="2571" width="14" style="24" customWidth="1"/>
    <col min="2572" max="2572" width="1.28515625" style="24" customWidth="1"/>
    <col min="2573" max="2816" width="9.140625" style="24"/>
    <col min="2817" max="2817" width="17" style="24" customWidth="1"/>
    <col min="2818" max="2818" width="12.28515625" style="24" customWidth="1"/>
    <col min="2819" max="2819" width="1.42578125" style="24" customWidth="1"/>
    <col min="2820" max="2820" width="2.42578125" style="24" customWidth="1"/>
    <col min="2821" max="2821" width="7.5703125" style="24" customWidth="1"/>
    <col min="2822" max="2822" width="12.85546875" style="24" customWidth="1"/>
    <col min="2823" max="2823" width="3" style="24" customWidth="1"/>
    <col min="2824" max="2824" width="8.7109375" style="24" customWidth="1"/>
    <col min="2825" max="2825" width="4.7109375" style="24" customWidth="1"/>
    <col min="2826" max="2826" width="2.7109375" style="24" customWidth="1"/>
    <col min="2827" max="2827" width="14" style="24" customWidth="1"/>
    <col min="2828" max="2828" width="1.28515625" style="24" customWidth="1"/>
    <col min="2829" max="3072" width="9.140625" style="24"/>
    <col min="3073" max="3073" width="17" style="24" customWidth="1"/>
    <col min="3074" max="3074" width="12.28515625" style="24" customWidth="1"/>
    <col min="3075" max="3075" width="1.42578125" style="24" customWidth="1"/>
    <col min="3076" max="3076" width="2.42578125" style="24" customWidth="1"/>
    <col min="3077" max="3077" width="7.5703125" style="24" customWidth="1"/>
    <col min="3078" max="3078" width="12.85546875" style="24" customWidth="1"/>
    <col min="3079" max="3079" width="3" style="24" customWidth="1"/>
    <col min="3080" max="3080" width="8.7109375" style="24" customWidth="1"/>
    <col min="3081" max="3081" width="4.7109375" style="24" customWidth="1"/>
    <col min="3082" max="3082" width="2.7109375" style="24" customWidth="1"/>
    <col min="3083" max="3083" width="14" style="24" customWidth="1"/>
    <col min="3084" max="3084" width="1.28515625" style="24" customWidth="1"/>
    <col min="3085" max="3328" width="9.140625" style="24"/>
    <col min="3329" max="3329" width="17" style="24" customWidth="1"/>
    <col min="3330" max="3330" width="12.28515625" style="24" customWidth="1"/>
    <col min="3331" max="3331" width="1.42578125" style="24" customWidth="1"/>
    <col min="3332" max="3332" width="2.42578125" style="24" customWidth="1"/>
    <col min="3333" max="3333" width="7.5703125" style="24" customWidth="1"/>
    <col min="3334" max="3334" width="12.85546875" style="24" customWidth="1"/>
    <col min="3335" max="3335" width="3" style="24" customWidth="1"/>
    <col min="3336" max="3336" width="8.7109375" style="24" customWidth="1"/>
    <col min="3337" max="3337" width="4.7109375" style="24" customWidth="1"/>
    <col min="3338" max="3338" width="2.7109375" style="24" customWidth="1"/>
    <col min="3339" max="3339" width="14" style="24" customWidth="1"/>
    <col min="3340" max="3340" width="1.28515625" style="24" customWidth="1"/>
    <col min="3341" max="3584" width="9.140625" style="24"/>
    <col min="3585" max="3585" width="17" style="24" customWidth="1"/>
    <col min="3586" max="3586" width="12.28515625" style="24" customWidth="1"/>
    <col min="3587" max="3587" width="1.42578125" style="24" customWidth="1"/>
    <col min="3588" max="3588" width="2.42578125" style="24" customWidth="1"/>
    <col min="3589" max="3589" width="7.5703125" style="24" customWidth="1"/>
    <col min="3590" max="3590" width="12.85546875" style="24" customWidth="1"/>
    <col min="3591" max="3591" width="3" style="24" customWidth="1"/>
    <col min="3592" max="3592" width="8.7109375" style="24" customWidth="1"/>
    <col min="3593" max="3593" width="4.7109375" style="24" customWidth="1"/>
    <col min="3594" max="3594" width="2.7109375" style="24" customWidth="1"/>
    <col min="3595" max="3595" width="14" style="24" customWidth="1"/>
    <col min="3596" max="3596" width="1.28515625" style="24" customWidth="1"/>
    <col min="3597" max="3840" width="9.140625" style="24"/>
    <col min="3841" max="3841" width="17" style="24" customWidth="1"/>
    <col min="3842" max="3842" width="12.28515625" style="24" customWidth="1"/>
    <col min="3843" max="3843" width="1.42578125" style="24" customWidth="1"/>
    <col min="3844" max="3844" width="2.42578125" style="24" customWidth="1"/>
    <col min="3845" max="3845" width="7.5703125" style="24" customWidth="1"/>
    <col min="3846" max="3846" width="12.85546875" style="24" customWidth="1"/>
    <col min="3847" max="3847" width="3" style="24" customWidth="1"/>
    <col min="3848" max="3848" width="8.7109375" style="24" customWidth="1"/>
    <col min="3849" max="3849" width="4.7109375" style="24" customWidth="1"/>
    <col min="3850" max="3850" width="2.7109375" style="24" customWidth="1"/>
    <col min="3851" max="3851" width="14" style="24" customWidth="1"/>
    <col min="3852" max="3852" width="1.28515625" style="24" customWidth="1"/>
    <col min="3853" max="4096" width="9.140625" style="24"/>
    <col min="4097" max="4097" width="17" style="24" customWidth="1"/>
    <col min="4098" max="4098" width="12.28515625" style="24" customWidth="1"/>
    <col min="4099" max="4099" width="1.42578125" style="24" customWidth="1"/>
    <col min="4100" max="4100" width="2.42578125" style="24" customWidth="1"/>
    <col min="4101" max="4101" width="7.5703125" style="24" customWidth="1"/>
    <col min="4102" max="4102" width="12.85546875" style="24" customWidth="1"/>
    <col min="4103" max="4103" width="3" style="24" customWidth="1"/>
    <col min="4104" max="4104" width="8.7109375" style="24" customWidth="1"/>
    <col min="4105" max="4105" width="4.7109375" style="24" customWidth="1"/>
    <col min="4106" max="4106" width="2.7109375" style="24" customWidth="1"/>
    <col min="4107" max="4107" width="14" style="24" customWidth="1"/>
    <col min="4108" max="4108" width="1.28515625" style="24" customWidth="1"/>
    <col min="4109" max="4352" width="9.140625" style="24"/>
    <col min="4353" max="4353" width="17" style="24" customWidth="1"/>
    <col min="4354" max="4354" width="12.28515625" style="24" customWidth="1"/>
    <col min="4355" max="4355" width="1.42578125" style="24" customWidth="1"/>
    <col min="4356" max="4356" width="2.42578125" style="24" customWidth="1"/>
    <col min="4357" max="4357" width="7.5703125" style="24" customWidth="1"/>
    <col min="4358" max="4358" width="12.85546875" style="24" customWidth="1"/>
    <col min="4359" max="4359" width="3" style="24" customWidth="1"/>
    <col min="4360" max="4360" width="8.7109375" style="24" customWidth="1"/>
    <col min="4361" max="4361" width="4.7109375" style="24" customWidth="1"/>
    <col min="4362" max="4362" width="2.7109375" style="24" customWidth="1"/>
    <col min="4363" max="4363" width="14" style="24" customWidth="1"/>
    <col min="4364" max="4364" width="1.28515625" style="24" customWidth="1"/>
    <col min="4365" max="4608" width="9.140625" style="24"/>
    <col min="4609" max="4609" width="17" style="24" customWidth="1"/>
    <col min="4610" max="4610" width="12.28515625" style="24" customWidth="1"/>
    <col min="4611" max="4611" width="1.42578125" style="24" customWidth="1"/>
    <col min="4612" max="4612" width="2.42578125" style="24" customWidth="1"/>
    <col min="4613" max="4613" width="7.5703125" style="24" customWidth="1"/>
    <col min="4614" max="4614" width="12.85546875" style="24" customWidth="1"/>
    <col min="4615" max="4615" width="3" style="24" customWidth="1"/>
    <col min="4616" max="4616" width="8.7109375" style="24" customWidth="1"/>
    <col min="4617" max="4617" width="4.7109375" style="24" customWidth="1"/>
    <col min="4618" max="4618" width="2.7109375" style="24" customWidth="1"/>
    <col min="4619" max="4619" width="14" style="24" customWidth="1"/>
    <col min="4620" max="4620" width="1.28515625" style="24" customWidth="1"/>
    <col min="4621" max="4864" width="9.140625" style="24"/>
    <col min="4865" max="4865" width="17" style="24" customWidth="1"/>
    <col min="4866" max="4866" width="12.28515625" style="24" customWidth="1"/>
    <col min="4867" max="4867" width="1.42578125" style="24" customWidth="1"/>
    <col min="4868" max="4868" width="2.42578125" style="24" customWidth="1"/>
    <col min="4869" max="4869" width="7.5703125" style="24" customWidth="1"/>
    <col min="4870" max="4870" width="12.85546875" style="24" customWidth="1"/>
    <col min="4871" max="4871" width="3" style="24" customWidth="1"/>
    <col min="4872" max="4872" width="8.7109375" style="24" customWidth="1"/>
    <col min="4873" max="4873" width="4.7109375" style="24" customWidth="1"/>
    <col min="4874" max="4874" width="2.7109375" style="24" customWidth="1"/>
    <col min="4875" max="4875" width="14" style="24" customWidth="1"/>
    <col min="4876" max="4876" width="1.28515625" style="24" customWidth="1"/>
    <col min="4877" max="5120" width="9.140625" style="24"/>
    <col min="5121" max="5121" width="17" style="24" customWidth="1"/>
    <col min="5122" max="5122" width="12.28515625" style="24" customWidth="1"/>
    <col min="5123" max="5123" width="1.42578125" style="24" customWidth="1"/>
    <col min="5124" max="5124" width="2.42578125" style="24" customWidth="1"/>
    <col min="5125" max="5125" width="7.5703125" style="24" customWidth="1"/>
    <col min="5126" max="5126" width="12.85546875" style="24" customWidth="1"/>
    <col min="5127" max="5127" width="3" style="24" customWidth="1"/>
    <col min="5128" max="5128" width="8.7109375" style="24" customWidth="1"/>
    <col min="5129" max="5129" width="4.7109375" style="24" customWidth="1"/>
    <col min="5130" max="5130" width="2.7109375" style="24" customWidth="1"/>
    <col min="5131" max="5131" width="14" style="24" customWidth="1"/>
    <col min="5132" max="5132" width="1.28515625" style="24" customWidth="1"/>
    <col min="5133" max="5376" width="9.140625" style="24"/>
    <col min="5377" max="5377" width="17" style="24" customWidth="1"/>
    <col min="5378" max="5378" width="12.28515625" style="24" customWidth="1"/>
    <col min="5379" max="5379" width="1.42578125" style="24" customWidth="1"/>
    <col min="5380" max="5380" width="2.42578125" style="24" customWidth="1"/>
    <col min="5381" max="5381" width="7.5703125" style="24" customWidth="1"/>
    <col min="5382" max="5382" width="12.85546875" style="24" customWidth="1"/>
    <col min="5383" max="5383" width="3" style="24" customWidth="1"/>
    <col min="5384" max="5384" width="8.7109375" style="24" customWidth="1"/>
    <col min="5385" max="5385" width="4.7109375" style="24" customWidth="1"/>
    <col min="5386" max="5386" width="2.7109375" style="24" customWidth="1"/>
    <col min="5387" max="5387" width="14" style="24" customWidth="1"/>
    <col min="5388" max="5388" width="1.28515625" style="24" customWidth="1"/>
    <col min="5389" max="5632" width="9.140625" style="24"/>
    <col min="5633" max="5633" width="17" style="24" customWidth="1"/>
    <col min="5634" max="5634" width="12.28515625" style="24" customWidth="1"/>
    <col min="5635" max="5635" width="1.42578125" style="24" customWidth="1"/>
    <col min="5636" max="5636" width="2.42578125" style="24" customWidth="1"/>
    <col min="5637" max="5637" width="7.5703125" style="24" customWidth="1"/>
    <col min="5638" max="5638" width="12.85546875" style="24" customWidth="1"/>
    <col min="5639" max="5639" width="3" style="24" customWidth="1"/>
    <col min="5640" max="5640" width="8.7109375" style="24" customWidth="1"/>
    <col min="5641" max="5641" width="4.7109375" style="24" customWidth="1"/>
    <col min="5642" max="5642" width="2.7109375" style="24" customWidth="1"/>
    <col min="5643" max="5643" width="14" style="24" customWidth="1"/>
    <col min="5644" max="5644" width="1.28515625" style="24" customWidth="1"/>
    <col min="5645" max="5888" width="9.140625" style="24"/>
    <col min="5889" max="5889" width="17" style="24" customWidth="1"/>
    <col min="5890" max="5890" width="12.28515625" style="24" customWidth="1"/>
    <col min="5891" max="5891" width="1.42578125" style="24" customWidth="1"/>
    <col min="5892" max="5892" width="2.42578125" style="24" customWidth="1"/>
    <col min="5893" max="5893" width="7.5703125" style="24" customWidth="1"/>
    <col min="5894" max="5894" width="12.85546875" style="24" customWidth="1"/>
    <col min="5895" max="5895" width="3" style="24" customWidth="1"/>
    <col min="5896" max="5896" width="8.7109375" style="24" customWidth="1"/>
    <col min="5897" max="5897" width="4.7109375" style="24" customWidth="1"/>
    <col min="5898" max="5898" width="2.7109375" style="24" customWidth="1"/>
    <col min="5899" max="5899" width="14" style="24" customWidth="1"/>
    <col min="5900" max="5900" width="1.28515625" style="24" customWidth="1"/>
    <col min="5901" max="6144" width="9.140625" style="24"/>
    <col min="6145" max="6145" width="17" style="24" customWidth="1"/>
    <col min="6146" max="6146" width="12.28515625" style="24" customWidth="1"/>
    <col min="6147" max="6147" width="1.42578125" style="24" customWidth="1"/>
    <col min="6148" max="6148" width="2.42578125" style="24" customWidth="1"/>
    <col min="6149" max="6149" width="7.5703125" style="24" customWidth="1"/>
    <col min="6150" max="6150" width="12.85546875" style="24" customWidth="1"/>
    <col min="6151" max="6151" width="3" style="24" customWidth="1"/>
    <col min="6152" max="6152" width="8.7109375" style="24" customWidth="1"/>
    <col min="6153" max="6153" width="4.7109375" style="24" customWidth="1"/>
    <col min="6154" max="6154" width="2.7109375" style="24" customWidth="1"/>
    <col min="6155" max="6155" width="14" style="24" customWidth="1"/>
    <col min="6156" max="6156" width="1.28515625" style="24" customWidth="1"/>
    <col min="6157" max="6400" width="9.140625" style="24"/>
    <col min="6401" max="6401" width="17" style="24" customWidth="1"/>
    <col min="6402" max="6402" width="12.28515625" style="24" customWidth="1"/>
    <col min="6403" max="6403" width="1.42578125" style="24" customWidth="1"/>
    <col min="6404" max="6404" width="2.42578125" style="24" customWidth="1"/>
    <col min="6405" max="6405" width="7.5703125" style="24" customWidth="1"/>
    <col min="6406" max="6406" width="12.85546875" style="24" customWidth="1"/>
    <col min="6407" max="6407" width="3" style="24" customWidth="1"/>
    <col min="6408" max="6408" width="8.7109375" style="24" customWidth="1"/>
    <col min="6409" max="6409" width="4.7109375" style="24" customWidth="1"/>
    <col min="6410" max="6410" width="2.7109375" style="24" customWidth="1"/>
    <col min="6411" max="6411" width="14" style="24" customWidth="1"/>
    <col min="6412" max="6412" width="1.28515625" style="24" customWidth="1"/>
    <col min="6413" max="6656" width="9.140625" style="24"/>
    <col min="6657" max="6657" width="17" style="24" customWidth="1"/>
    <col min="6658" max="6658" width="12.28515625" style="24" customWidth="1"/>
    <col min="6659" max="6659" width="1.42578125" style="24" customWidth="1"/>
    <col min="6660" max="6660" width="2.42578125" style="24" customWidth="1"/>
    <col min="6661" max="6661" width="7.5703125" style="24" customWidth="1"/>
    <col min="6662" max="6662" width="12.85546875" style="24" customWidth="1"/>
    <col min="6663" max="6663" width="3" style="24" customWidth="1"/>
    <col min="6664" max="6664" width="8.7109375" style="24" customWidth="1"/>
    <col min="6665" max="6665" width="4.7109375" style="24" customWidth="1"/>
    <col min="6666" max="6666" width="2.7109375" style="24" customWidth="1"/>
    <col min="6667" max="6667" width="14" style="24" customWidth="1"/>
    <col min="6668" max="6668" width="1.28515625" style="24" customWidth="1"/>
    <col min="6669" max="6912" width="9.140625" style="24"/>
    <col min="6913" max="6913" width="17" style="24" customWidth="1"/>
    <col min="6914" max="6914" width="12.28515625" style="24" customWidth="1"/>
    <col min="6915" max="6915" width="1.42578125" style="24" customWidth="1"/>
    <col min="6916" max="6916" width="2.42578125" style="24" customWidth="1"/>
    <col min="6917" max="6917" width="7.5703125" style="24" customWidth="1"/>
    <col min="6918" max="6918" width="12.85546875" style="24" customWidth="1"/>
    <col min="6919" max="6919" width="3" style="24" customWidth="1"/>
    <col min="6920" max="6920" width="8.7109375" style="24" customWidth="1"/>
    <col min="6921" max="6921" width="4.7109375" style="24" customWidth="1"/>
    <col min="6922" max="6922" width="2.7109375" style="24" customWidth="1"/>
    <col min="6923" max="6923" width="14" style="24" customWidth="1"/>
    <col min="6924" max="6924" width="1.28515625" style="24" customWidth="1"/>
    <col min="6925" max="7168" width="9.140625" style="24"/>
    <col min="7169" max="7169" width="17" style="24" customWidth="1"/>
    <col min="7170" max="7170" width="12.28515625" style="24" customWidth="1"/>
    <col min="7171" max="7171" width="1.42578125" style="24" customWidth="1"/>
    <col min="7172" max="7172" width="2.42578125" style="24" customWidth="1"/>
    <col min="7173" max="7173" width="7.5703125" style="24" customWidth="1"/>
    <col min="7174" max="7174" width="12.85546875" style="24" customWidth="1"/>
    <col min="7175" max="7175" width="3" style="24" customWidth="1"/>
    <col min="7176" max="7176" width="8.7109375" style="24" customWidth="1"/>
    <col min="7177" max="7177" width="4.7109375" style="24" customWidth="1"/>
    <col min="7178" max="7178" width="2.7109375" style="24" customWidth="1"/>
    <col min="7179" max="7179" width="14" style="24" customWidth="1"/>
    <col min="7180" max="7180" width="1.28515625" style="24" customWidth="1"/>
    <col min="7181" max="7424" width="9.140625" style="24"/>
    <col min="7425" max="7425" width="17" style="24" customWidth="1"/>
    <col min="7426" max="7426" width="12.28515625" style="24" customWidth="1"/>
    <col min="7427" max="7427" width="1.42578125" style="24" customWidth="1"/>
    <col min="7428" max="7428" width="2.42578125" style="24" customWidth="1"/>
    <col min="7429" max="7429" width="7.5703125" style="24" customWidth="1"/>
    <col min="7430" max="7430" width="12.85546875" style="24" customWidth="1"/>
    <col min="7431" max="7431" width="3" style="24" customWidth="1"/>
    <col min="7432" max="7432" width="8.7109375" style="24" customWidth="1"/>
    <col min="7433" max="7433" width="4.7109375" style="24" customWidth="1"/>
    <col min="7434" max="7434" width="2.7109375" style="24" customWidth="1"/>
    <col min="7435" max="7435" width="14" style="24" customWidth="1"/>
    <col min="7436" max="7436" width="1.28515625" style="24" customWidth="1"/>
    <col min="7437" max="7680" width="9.140625" style="24"/>
    <col min="7681" max="7681" width="17" style="24" customWidth="1"/>
    <col min="7682" max="7682" width="12.28515625" style="24" customWidth="1"/>
    <col min="7683" max="7683" width="1.42578125" style="24" customWidth="1"/>
    <col min="7684" max="7684" width="2.42578125" style="24" customWidth="1"/>
    <col min="7685" max="7685" width="7.5703125" style="24" customWidth="1"/>
    <col min="7686" max="7686" width="12.85546875" style="24" customWidth="1"/>
    <col min="7687" max="7687" width="3" style="24" customWidth="1"/>
    <col min="7688" max="7688" width="8.7109375" style="24" customWidth="1"/>
    <col min="7689" max="7689" width="4.7109375" style="24" customWidth="1"/>
    <col min="7690" max="7690" width="2.7109375" style="24" customWidth="1"/>
    <col min="7691" max="7691" width="14" style="24" customWidth="1"/>
    <col min="7692" max="7692" width="1.28515625" style="24" customWidth="1"/>
    <col min="7693" max="7936" width="9.140625" style="24"/>
    <col min="7937" max="7937" width="17" style="24" customWidth="1"/>
    <col min="7938" max="7938" width="12.28515625" style="24" customWidth="1"/>
    <col min="7939" max="7939" width="1.42578125" style="24" customWidth="1"/>
    <col min="7940" max="7940" width="2.42578125" style="24" customWidth="1"/>
    <col min="7941" max="7941" width="7.5703125" style="24" customWidth="1"/>
    <col min="7942" max="7942" width="12.85546875" style="24" customWidth="1"/>
    <col min="7943" max="7943" width="3" style="24" customWidth="1"/>
    <col min="7944" max="7944" width="8.7109375" style="24" customWidth="1"/>
    <col min="7945" max="7945" width="4.7109375" style="24" customWidth="1"/>
    <col min="7946" max="7946" width="2.7109375" style="24" customWidth="1"/>
    <col min="7947" max="7947" width="14" style="24" customWidth="1"/>
    <col min="7948" max="7948" width="1.28515625" style="24" customWidth="1"/>
    <col min="7949" max="8192" width="9.140625" style="24"/>
    <col min="8193" max="8193" width="17" style="24" customWidth="1"/>
    <col min="8194" max="8194" width="12.28515625" style="24" customWidth="1"/>
    <col min="8195" max="8195" width="1.42578125" style="24" customWidth="1"/>
    <col min="8196" max="8196" width="2.42578125" style="24" customWidth="1"/>
    <col min="8197" max="8197" width="7.5703125" style="24" customWidth="1"/>
    <col min="8198" max="8198" width="12.85546875" style="24" customWidth="1"/>
    <col min="8199" max="8199" width="3" style="24" customWidth="1"/>
    <col min="8200" max="8200" width="8.7109375" style="24" customWidth="1"/>
    <col min="8201" max="8201" width="4.7109375" style="24" customWidth="1"/>
    <col min="8202" max="8202" width="2.7109375" style="24" customWidth="1"/>
    <col min="8203" max="8203" width="14" style="24" customWidth="1"/>
    <col min="8204" max="8204" width="1.28515625" style="24" customWidth="1"/>
    <col min="8205" max="8448" width="9.140625" style="24"/>
    <col min="8449" max="8449" width="17" style="24" customWidth="1"/>
    <col min="8450" max="8450" width="12.28515625" style="24" customWidth="1"/>
    <col min="8451" max="8451" width="1.42578125" style="24" customWidth="1"/>
    <col min="8452" max="8452" width="2.42578125" style="24" customWidth="1"/>
    <col min="8453" max="8453" width="7.5703125" style="24" customWidth="1"/>
    <col min="8454" max="8454" width="12.85546875" style="24" customWidth="1"/>
    <col min="8455" max="8455" width="3" style="24" customWidth="1"/>
    <col min="8456" max="8456" width="8.7109375" style="24" customWidth="1"/>
    <col min="8457" max="8457" width="4.7109375" style="24" customWidth="1"/>
    <col min="8458" max="8458" width="2.7109375" style="24" customWidth="1"/>
    <col min="8459" max="8459" width="14" style="24" customWidth="1"/>
    <col min="8460" max="8460" width="1.28515625" style="24" customWidth="1"/>
    <col min="8461" max="8704" width="9.140625" style="24"/>
    <col min="8705" max="8705" width="17" style="24" customWidth="1"/>
    <col min="8706" max="8706" width="12.28515625" style="24" customWidth="1"/>
    <col min="8707" max="8707" width="1.42578125" style="24" customWidth="1"/>
    <col min="8708" max="8708" width="2.42578125" style="24" customWidth="1"/>
    <col min="8709" max="8709" width="7.5703125" style="24" customWidth="1"/>
    <col min="8710" max="8710" width="12.85546875" style="24" customWidth="1"/>
    <col min="8711" max="8711" width="3" style="24" customWidth="1"/>
    <col min="8712" max="8712" width="8.7109375" style="24" customWidth="1"/>
    <col min="8713" max="8713" width="4.7109375" style="24" customWidth="1"/>
    <col min="8714" max="8714" width="2.7109375" style="24" customWidth="1"/>
    <col min="8715" max="8715" width="14" style="24" customWidth="1"/>
    <col min="8716" max="8716" width="1.28515625" style="24" customWidth="1"/>
    <col min="8717" max="8960" width="9.140625" style="24"/>
    <col min="8961" max="8961" width="17" style="24" customWidth="1"/>
    <col min="8962" max="8962" width="12.28515625" style="24" customWidth="1"/>
    <col min="8963" max="8963" width="1.42578125" style="24" customWidth="1"/>
    <col min="8964" max="8964" width="2.42578125" style="24" customWidth="1"/>
    <col min="8965" max="8965" width="7.5703125" style="24" customWidth="1"/>
    <col min="8966" max="8966" width="12.85546875" style="24" customWidth="1"/>
    <col min="8967" max="8967" width="3" style="24" customWidth="1"/>
    <col min="8968" max="8968" width="8.7109375" style="24" customWidth="1"/>
    <col min="8969" max="8969" width="4.7109375" style="24" customWidth="1"/>
    <col min="8970" max="8970" width="2.7109375" style="24" customWidth="1"/>
    <col min="8971" max="8971" width="14" style="24" customWidth="1"/>
    <col min="8972" max="8972" width="1.28515625" style="24" customWidth="1"/>
    <col min="8973" max="9216" width="9.140625" style="24"/>
    <col min="9217" max="9217" width="17" style="24" customWidth="1"/>
    <col min="9218" max="9218" width="12.28515625" style="24" customWidth="1"/>
    <col min="9219" max="9219" width="1.42578125" style="24" customWidth="1"/>
    <col min="9220" max="9220" width="2.42578125" style="24" customWidth="1"/>
    <col min="9221" max="9221" width="7.5703125" style="24" customWidth="1"/>
    <col min="9222" max="9222" width="12.85546875" style="24" customWidth="1"/>
    <col min="9223" max="9223" width="3" style="24" customWidth="1"/>
    <col min="9224" max="9224" width="8.7109375" style="24" customWidth="1"/>
    <col min="9225" max="9225" width="4.7109375" style="24" customWidth="1"/>
    <col min="9226" max="9226" width="2.7109375" style="24" customWidth="1"/>
    <col min="9227" max="9227" width="14" style="24" customWidth="1"/>
    <col min="9228" max="9228" width="1.28515625" style="24" customWidth="1"/>
    <col min="9229" max="9472" width="9.140625" style="24"/>
    <col min="9473" max="9473" width="17" style="24" customWidth="1"/>
    <col min="9474" max="9474" width="12.28515625" style="24" customWidth="1"/>
    <col min="9475" max="9475" width="1.42578125" style="24" customWidth="1"/>
    <col min="9476" max="9476" width="2.42578125" style="24" customWidth="1"/>
    <col min="9477" max="9477" width="7.5703125" style="24" customWidth="1"/>
    <col min="9478" max="9478" width="12.85546875" style="24" customWidth="1"/>
    <col min="9479" max="9479" width="3" style="24" customWidth="1"/>
    <col min="9480" max="9480" width="8.7109375" style="24" customWidth="1"/>
    <col min="9481" max="9481" width="4.7109375" style="24" customWidth="1"/>
    <col min="9482" max="9482" width="2.7109375" style="24" customWidth="1"/>
    <col min="9483" max="9483" width="14" style="24" customWidth="1"/>
    <col min="9484" max="9484" width="1.28515625" style="24" customWidth="1"/>
    <col min="9485" max="9728" width="9.140625" style="24"/>
    <col min="9729" max="9729" width="17" style="24" customWidth="1"/>
    <col min="9730" max="9730" width="12.28515625" style="24" customWidth="1"/>
    <col min="9731" max="9731" width="1.42578125" style="24" customWidth="1"/>
    <col min="9732" max="9732" width="2.42578125" style="24" customWidth="1"/>
    <col min="9733" max="9733" width="7.5703125" style="24" customWidth="1"/>
    <col min="9734" max="9734" width="12.85546875" style="24" customWidth="1"/>
    <col min="9735" max="9735" width="3" style="24" customWidth="1"/>
    <col min="9736" max="9736" width="8.7109375" style="24" customWidth="1"/>
    <col min="9737" max="9737" width="4.7109375" style="24" customWidth="1"/>
    <col min="9738" max="9738" width="2.7109375" style="24" customWidth="1"/>
    <col min="9739" max="9739" width="14" style="24" customWidth="1"/>
    <col min="9740" max="9740" width="1.28515625" style="24" customWidth="1"/>
    <col min="9741" max="9984" width="9.140625" style="24"/>
    <col min="9985" max="9985" width="17" style="24" customWidth="1"/>
    <col min="9986" max="9986" width="12.28515625" style="24" customWidth="1"/>
    <col min="9987" max="9987" width="1.42578125" style="24" customWidth="1"/>
    <col min="9988" max="9988" width="2.42578125" style="24" customWidth="1"/>
    <col min="9989" max="9989" width="7.5703125" style="24" customWidth="1"/>
    <col min="9990" max="9990" width="12.85546875" style="24" customWidth="1"/>
    <col min="9991" max="9991" width="3" style="24" customWidth="1"/>
    <col min="9992" max="9992" width="8.7109375" style="24" customWidth="1"/>
    <col min="9993" max="9993" width="4.7109375" style="24" customWidth="1"/>
    <col min="9994" max="9994" width="2.7109375" style="24" customWidth="1"/>
    <col min="9995" max="9995" width="14" style="24" customWidth="1"/>
    <col min="9996" max="9996" width="1.28515625" style="24" customWidth="1"/>
    <col min="9997" max="10240" width="9.140625" style="24"/>
    <col min="10241" max="10241" width="17" style="24" customWidth="1"/>
    <col min="10242" max="10242" width="12.28515625" style="24" customWidth="1"/>
    <col min="10243" max="10243" width="1.42578125" style="24" customWidth="1"/>
    <col min="10244" max="10244" width="2.42578125" style="24" customWidth="1"/>
    <col min="10245" max="10245" width="7.5703125" style="24" customWidth="1"/>
    <col min="10246" max="10246" width="12.85546875" style="24" customWidth="1"/>
    <col min="10247" max="10247" width="3" style="24" customWidth="1"/>
    <col min="10248" max="10248" width="8.7109375" style="24" customWidth="1"/>
    <col min="10249" max="10249" width="4.7109375" style="24" customWidth="1"/>
    <col min="10250" max="10250" width="2.7109375" style="24" customWidth="1"/>
    <col min="10251" max="10251" width="14" style="24" customWidth="1"/>
    <col min="10252" max="10252" width="1.28515625" style="24" customWidth="1"/>
    <col min="10253" max="10496" width="9.140625" style="24"/>
    <col min="10497" max="10497" width="17" style="24" customWidth="1"/>
    <col min="10498" max="10498" width="12.28515625" style="24" customWidth="1"/>
    <col min="10499" max="10499" width="1.42578125" style="24" customWidth="1"/>
    <col min="10500" max="10500" width="2.42578125" style="24" customWidth="1"/>
    <col min="10501" max="10501" width="7.5703125" style="24" customWidth="1"/>
    <col min="10502" max="10502" width="12.85546875" style="24" customWidth="1"/>
    <col min="10503" max="10503" width="3" style="24" customWidth="1"/>
    <col min="10504" max="10504" width="8.7109375" style="24" customWidth="1"/>
    <col min="10505" max="10505" width="4.7109375" style="24" customWidth="1"/>
    <col min="10506" max="10506" width="2.7109375" style="24" customWidth="1"/>
    <col min="10507" max="10507" width="14" style="24" customWidth="1"/>
    <col min="10508" max="10508" width="1.28515625" style="24" customWidth="1"/>
    <col min="10509" max="10752" width="9.140625" style="24"/>
    <col min="10753" max="10753" width="17" style="24" customWidth="1"/>
    <col min="10754" max="10754" width="12.28515625" style="24" customWidth="1"/>
    <col min="10755" max="10755" width="1.42578125" style="24" customWidth="1"/>
    <col min="10756" max="10756" width="2.42578125" style="24" customWidth="1"/>
    <col min="10757" max="10757" width="7.5703125" style="24" customWidth="1"/>
    <col min="10758" max="10758" width="12.85546875" style="24" customWidth="1"/>
    <col min="10759" max="10759" width="3" style="24" customWidth="1"/>
    <col min="10760" max="10760" width="8.7109375" style="24" customWidth="1"/>
    <col min="10761" max="10761" width="4.7109375" style="24" customWidth="1"/>
    <col min="10762" max="10762" width="2.7109375" style="24" customWidth="1"/>
    <col min="10763" max="10763" width="14" style="24" customWidth="1"/>
    <col min="10764" max="10764" width="1.28515625" style="24" customWidth="1"/>
    <col min="10765" max="11008" width="9.140625" style="24"/>
    <col min="11009" max="11009" width="17" style="24" customWidth="1"/>
    <col min="11010" max="11010" width="12.28515625" style="24" customWidth="1"/>
    <col min="11011" max="11011" width="1.42578125" style="24" customWidth="1"/>
    <col min="11012" max="11012" width="2.42578125" style="24" customWidth="1"/>
    <col min="11013" max="11013" width="7.5703125" style="24" customWidth="1"/>
    <col min="11014" max="11014" width="12.85546875" style="24" customWidth="1"/>
    <col min="11015" max="11015" width="3" style="24" customWidth="1"/>
    <col min="11016" max="11016" width="8.7109375" style="24" customWidth="1"/>
    <col min="11017" max="11017" width="4.7109375" style="24" customWidth="1"/>
    <col min="11018" max="11018" width="2.7109375" style="24" customWidth="1"/>
    <col min="11019" max="11019" width="14" style="24" customWidth="1"/>
    <col min="11020" max="11020" width="1.28515625" style="24" customWidth="1"/>
    <col min="11021" max="11264" width="9.140625" style="24"/>
    <col min="11265" max="11265" width="17" style="24" customWidth="1"/>
    <col min="11266" max="11266" width="12.28515625" style="24" customWidth="1"/>
    <col min="11267" max="11267" width="1.42578125" style="24" customWidth="1"/>
    <col min="11268" max="11268" width="2.42578125" style="24" customWidth="1"/>
    <col min="11269" max="11269" width="7.5703125" style="24" customWidth="1"/>
    <col min="11270" max="11270" width="12.85546875" style="24" customWidth="1"/>
    <col min="11271" max="11271" width="3" style="24" customWidth="1"/>
    <col min="11272" max="11272" width="8.7109375" style="24" customWidth="1"/>
    <col min="11273" max="11273" width="4.7109375" style="24" customWidth="1"/>
    <col min="11274" max="11274" width="2.7109375" style="24" customWidth="1"/>
    <col min="11275" max="11275" width="14" style="24" customWidth="1"/>
    <col min="11276" max="11276" width="1.28515625" style="24" customWidth="1"/>
    <col min="11277" max="11520" width="9.140625" style="24"/>
    <col min="11521" max="11521" width="17" style="24" customWidth="1"/>
    <col min="11522" max="11522" width="12.28515625" style="24" customWidth="1"/>
    <col min="11523" max="11523" width="1.42578125" style="24" customWidth="1"/>
    <col min="11524" max="11524" width="2.42578125" style="24" customWidth="1"/>
    <col min="11525" max="11525" width="7.5703125" style="24" customWidth="1"/>
    <col min="11526" max="11526" width="12.85546875" style="24" customWidth="1"/>
    <col min="11527" max="11527" width="3" style="24" customWidth="1"/>
    <col min="11528" max="11528" width="8.7109375" style="24" customWidth="1"/>
    <col min="11529" max="11529" width="4.7109375" style="24" customWidth="1"/>
    <col min="11530" max="11530" width="2.7109375" style="24" customWidth="1"/>
    <col min="11531" max="11531" width="14" style="24" customWidth="1"/>
    <col min="11532" max="11532" width="1.28515625" style="24" customWidth="1"/>
    <col min="11533" max="11776" width="9.140625" style="24"/>
    <col min="11777" max="11777" width="17" style="24" customWidth="1"/>
    <col min="11778" max="11778" width="12.28515625" style="24" customWidth="1"/>
    <col min="11779" max="11779" width="1.42578125" style="24" customWidth="1"/>
    <col min="11780" max="11780" width="2.42578125" style="24" customWidth="1"/>
    <col min="11781" max="11781" width="7.5703125" style="24" customWidth="1"/>
    <col min="11782" max="11782" width="12.85546875" style="24" customWidth="1"/>
    <col min="11783" max="11783" width="3" style="24" customWidth="1"/>
    <col min="11784" max="11784" width="8.7109375" style="24" customWidth="1"/>
    <col min="11785" max="11785" width="4.7109375" style="24" customWidth="1"/>
    <col min="11786" max="11786" width="2.7109375" style="24" customWidth="1"/>
    <col min="11787" max="11787" width="14" style="24" customWidth="1"/>
    <col min="11788" max="11788" width="1.28515625" style="24" customWidth="1"/>
    <col min="11789" max="12032" width="9.140625" style="24"/>
    <col min="12033" max="12033" width="17" style="24" customWidth="1"/>
    <col min="12034" max="12034" width="12.28515625" style="24" customWidth="1"/>
    <col min="12035" max="12035" width="1.42578125" style="24" customWidth="1"/>
    <col min="12036" max="12036" width="2.42578125" style="24" customWidth="1"/>
    <col min="12037" max="12037" width="7.5703125" style="24" customWidth="1"/>
    <col min="12038" max="12038" width="12.85546875" style="24" customWidth="1"/>
    <col min="12039" max="12039" width="3" style="24" customWidth="1"/>
    <col min="12040" max="12040" width="8.7109375" style="24" customWidth="1"/>
    <col min="12041" max="12041" width="4.7109375" style="24" customWidth="1"/>
    <col min="12042" max="12042" width="2.7109375" style="24" customWidth="1"/>
    <col min="12043" max="12043" width="14" style="24" customWidth="1"/>
    <col min="12044" max="12044" width="1.28515625" style="24" customWidth="1"/>
    <col min="12045" max="12288" width="9.140625" style="24"/>
    <col min="12289" max="12289" width="17" style="24" customWidth="1"/>
    <col min="12290" max="12290" width="12.28515625" style="24" customWidth="1"/>
    <col min="12291" max="12291" width="1.42578125" style="24" customWidth="1"/>
    <col min="12292" max="12292" width="2.42578125" style="24" customWidth="1"/>
    <col min="12293" max="12293" width="7.5703125" style="24" customWidth="1"/>
    <col min="12294" max="12294" width="12.85546875" style="24" customWidth="1"/>
    <col min="12295" max="12295" width="3" style="24" customWidth="1"/>
    <col min="12296" max="12296" width="8.7109375" style="24" customWidth="1"/>
    <col min="12297" max="12297" width="4.7109375" style="24" customWidth="1"/>
    <col min="12298" max="12298" width="2.7109375" style="24" customWidth="1"/>
    <col min="12299" max="12299" width="14" style="24" customWidth="1"/>
    <col min="12300" max="12300" width="1.28515625" style="24" customWidth="1"/>
    <col min="12301" max="12544" width="9.140625" style="24"/>
    <col min="12545" max="12545" width="17" style="24" customWidth="1"/>
    <col min="12546" max="12546" width="12.28515625" style="24" customWidth="1"/>
    <col min="12547" max="12547" width="1.42578125" style="24" customWidth="1"/>
    <col min="12548" max="12548" width="2.42578125" style="24" customWidth="1"/>
    <col min="12549" max="12549" width="7.5703125" style="24" customWidth="1"/>
    <col min="12550" max="12550" width="12.85546875" style="24" customWidth="1"/>
    <col min="12551" max="12551" width="3" style="24" customWidth="1"/>
    <col min="12552" max="12552" width="8.7109375" style="24" customWidth="1"/>
    <col min="12553" max="12553" width="4.7109375" style="24" customWidth="1"/>
    <col min="12554" max="12554" width="2.7109375" style="24" customWidth="1"/>
    <col min="12555" max="12555" width="14" style="24" customWidth="1"/>
    <col min="12556" max="12556" width="1.28515625" style="24" customWidth="1"/>
    <col min="12557" max="12800" width="9.140625" style="24"/>
    <col min="12801" max="12801" width="17" style="24" customWidth="1"/>
    <col min="12802" max="12802" width="12.28515625" style="24" customWidth="1"/>
    <col min="12803" max="12803" width="1.42578125" style="24" customWidth="1"/>
    <col min="12804" max="12804" width="2.42578125" style="24" customWidth="1"/>
    <col min="12805" max="12805" width="7.5703125" style="24" customWidth="1"/>
    <col min="12806" max="12806" width="12.85546875" style="24" customWidth="1"/>
    <col min="12807" max="12807" width="3" style="24" customWidth="1"/>
    <col min="12808" max="12808" width="8.7109375" style="24" customWidth="1"/>
    <col min="12809" max="12809" width="4.7109375" style="24" customWidth="1"/>
    <col min="12810" max="12810" width="2.7109375" style="24" customWidth="1"/>
    <col min="12811" max="12811" width="14" style="24" customWidth="1"/>
    <col min="12812" max="12812" width="1.28515625" style="24" customWidth="1"/>
    <col min="12813" max="13056" width="9.140625" style="24"/>
    <col min="13057" max="13057" width="17" style="24" customWidth="1"/>
    <col min="13058" max="13058" width="12.28515625" style="24" customWidth="1"/>
    <col min="13059" max="13059" width="1.42578125" style="24" customWidth="1"/>
    <col min="13060" max="13060" width="2.42578125" style="24" customWidth="1"/>
    <col min="13061" max="13061" width="7.5703125" style="24" customWidth="1"/>
    <col min="13062" max="13062" width="12.85546875" style="24" customWidth="1"/>
    <col min="13063" max="13063" width="3" style="24" customWidth="1"/>
    <col min="13064" max="13064" width="8.7109375" style="24" customWidth="1"/>
    <col min="13065" max="13065" width="4.7109375" style="24" customWidth="1"/>
    <col min="13066" max="13066" width="2.7109375" style="24" customWidth="1"/>
    <col min="13067" max="13067" width="14" style="24" customWidth="1"/>
    <col min="13068" max="13068" width="1.28515625" style="24" customWidth="1"/>
    <col min="13069" max="13312" width="9.140625" style="24"/>
    <col min="13313" max="13313" width="17" style="24" customWidth="1"/>
    <col min="13314" max="13314" width="12.28515625" style="24" customWidth="1"/>
    <col min="13315" max="13315" width="1.42578125" style="24" customWidth="1"/>
    <col min="13316" max="13316" width="2.42578125" style="24" customWidth="1"/>
    <col min="13317" max="13317" width="7.5703125" style="24" customWidth="1"/>
    <col min="13318" max="13318" width="12.85546875" style="24" customWidth="1"/>
    <col min="13319" max="13319" width="3" style="24" customWidth="1"/>
    <col min="13320" max="13320" width="8.7109375" style="24" customWidth="1"/>
    <col min="13321" max="13321" width="4.7109375" style="24" customWidth="1"/>
    <col min="13322" max="13322" width="2.7109375" style="24" customWidth="1"/>
    <col min="13323" max="13323" width="14" style="24" customWidth="1"/>
    <col min="13324" max="13324" width="1.28515625" style="24" customWidth="1"/>
    <col min="13325" max="13568" width="9.140625" style="24"/>
    <col min="13569" max="13569" width="17" style="24" customWidth="1"/>
    <col min="13570" max="13570" width="12.28515625" style="24" customWidth="1"/>
    <col min="13571" max="13571" width="1.42578125" style="24" customWidth="1"/>
    <col min="13572" max="13572" width="2.42578125" style="24" customWidth="1"/>
    <col min="13573" max="13573" width="7.5703125" style="24" customWidth="1"/>
    <col min="13574" max="13574" width="12.85546875" style="24" customWidth="1"/>
    <col min="13575" max="13575" width="3" style="24" customWidth="1"/>
    <col min="13576" max="13576" width="8.7109375" style="24" customWidth="1"/>
    <col min="13577" max="13577" width="4.7109375" style="24" customWidth="1"/>
    <col min="13578" max="13578" width="2.7109375" style="24" customWidth="1"/>
    <col min="13579" max="13579" width="14" style="24" customWidth="1"/>
    <col min="13580" max="13580" width="1.28515625" style="24" customWidth="1"/>
    <col min="13581" max="13824" width="9.140625" style="24"/>
    <col min="13825" max="13825" width="17" style="24" customWidth="1"/>
    <col min="13826" max="13826" width="12.28515625" style="24" customWidth="1"/>
    <col min="13827" max="13827" width="1.42578125" style="24" customWidth="1"/>
    <col min="13828" max="13828" width="2.42578125" style="24" customWidth="1"/>
    <col min="13829" max="13829" width="7.5703125" style="24" customWidth="1"/>
    <col min="13830" max="13830" width="12.85546875" style="24" customWidth="1"/>
    <col min="13831" max="13831" width="3" style="24" customWidth="1"/>
    <col min="13832" max="13832" width="8.7109375" style="24" customWidth="1"/>
    <col min="13833" max="13833" width="4.7109375" style="24" customWidth="1"/>
    <col min="13834" max="13834" width="2.7109375" style="24" customWidth="1"/>
    <col min="13835" max="13835" width="14" style="24" customWidth="1"/>
    <col min="13836" max="13836" width="1.28515625" style="24" customWidth="1"/>
    <col min="13837" max="14080" width="9.140625" style="24"/>
    <col min="14081" max="14081" width="17" style="24" customWidth="1"/>
    <col min="14082" max="14082" width="12.28515625" style="24" customWidth="1"/>
    <col min="14083" max="14083" width="1.42578125" style="24" customWidth="1"/>
    <col min="14084" max="14084" width="2.42578125" style="24" customWidth="1"/>
    <col min="14085" max="14085" width="7.5703125" style="24" customWidth="1"/>
    <col min="14086" max="14086" width="12.85546875" style="24" customWidth="1"/>
    <col min="14087" max="14087" width="3" style="24" customWidth="1"/>
    <col min="14088" max="14088" width="8.7109375" style="24" customWidth="1"/>
    <col min="14089" max="14089" width="4.7109375" style="24" customWidth="1"/>
    <col min="14090" max="14090" width="2.7109375" style="24" customWidth="1"/>
    <col min="14091" max="14091" width="14" style="24" customWidth="1"/>
    <col min="14092" max="14092" width="1.28515625" style="24" customWidth="1"/>
    <col min="14093" max="14336" width="9.140625" style="24"/>
    <col min="14337" max="14337" width="17" style="24" customWidth="1"/>
    <col min="14338" max="14338" width="12.28515625" style="24" customWidth="1"/>
    <col min="14339" max="14339" width="1.42578125" style="24" customWidth="1"/>
    <col min="14340" max="14340" width="2.42578125" style="24" customWidth="1"/>
    <col min="14341" max="14341" width="7.5703125" style="24" customWidth="1"/>
    <col min="14342" max="14342" width="12.85546875" style="24" customWidth="1"/>
    <col min="14343" max="14343" width="3" style="24" customWidth="1"/>
    <col min="14344" max="14344" width="8.7109375" style="24" customWidth="1"/>
    <col min="14345" max="14345" width="4.7109375" style="24" customWidth="1"/>
    <col min="14346" max="14346" width="2.7109375" style="24" customWidth="1"/>
    <col min="14347" max="14347" width="14" style="24" customWidth="1"/>
    <col min="14348" max="14348" width="1.28515625" style="24" customWidth="1"/>
    <col min="14349" max="14592" width="9.140625" style="24"/>
    <col min="14593" max="14593" width="17" style="24" customWidth="1"/>
    <col min="14594" max="14594" width="12.28515625" style="24" customWidth="1"/>
    <col min="14595" max="14595" width="1.42578125" style="24" customWidth="1"/>
    <col min="14596" max="14596" width="2.42578125" style="24" customWidth="1"/>
    <col min="14597" max="14597" width="7.5703125" style="24" customWidth="1"/>
    <col min="14598" max="14598" width="12.85546875" style="24" customWidth="1"/>
    <col min="14599" max="14599" width="3" style="24" customWidth="1"/>
    <col min="14600" max="14600" width="8.7109375" style="24" customWidth="1"/>
    <col min="14601" max="14601" width="4.7109375" style="24" customWidth="1"/>
    <col min="14602" max="14602" width="2.7109375" style="24" customWidth="1"/>
    <col min="14603" max="14603" width="14" style="24" customWidth="1"/>
    <col min="14604" max="14604" width="1.28515625" style="24" customWidth="1"/>
    <col min="14605" max="14848" width="9.140625" style="24"/>
    <col min="14849" max="14849" width="17" style="24" customWidth="1"/>
    <col min="14850" max="14850" width="12.28515625" style="24" customWidth="1"/>
    <col min="14851" max="14851" width="1.42578125" style="24" customWidth="1"/>
    <col min="14852" max="14852" width="2.42578125" style="24" customWidth="1"/>
    <col min="14853" max="14853" width="7.5703125" style="24" customWidth="1"/>
    <col min="14854" max="14854" width="12.85546875" style="24" customWidth="1"/>
    <col min="14855" max="14855" width="3" style="24" customWidth="1"/>
    <col min="14856" max="14856" width="8.7109375" style="24" customWidth="1"/>
    <col min="14857" max="14857" width="4.7109375" style="24" customWidth="1"/>
    <col min="14858" max="14858" width="2.7109375" style="24" customWidth="1"/>
    <col min="14859" max="14859" width="14" style="24" customWidth="1"/>
    <col min="14860" max="14860" width="1.28515625" style="24" customWidth="1"/>
    <col min="14861" max="15104" width="9.140625" style="24"/>
    <col min="15105" max="15105" width="17" style="24" customWidth="1"/>
    <col min="15106" max="15106" width="12.28515625" style="24" customWidth="1"/>
    <col min="15107" max="15107" width="1.42578125" style="24" customWidth="1"/>
    <col min="15108" max="15108" width="2.42578125" style="24" customWidth="1"/>
    <col min="15109" max="15109" width="7.5703125" style="24" customWidth="1"/>
    <col min="15110" max="15110" width="12.85546875" style="24" customWidth="1"/>
    <col min="15111" max="15111" width="3" style="24" customWidth="1"/>
    <col min="15112" max="15112" width="8.7109375" style="24" customWidth="1"/>
    <col min="15113" max="15113" width="4.7109375" style="24" customWidth="1"/>
    <col min="15114" max="15114" width="2.7109375" style="24" customWidth="1"/>
    <col min="15115" max="15115" width="14" style="24" customWidth="1"/>
    <col min="15116" max="15116" width="1.28515625" style="24" customWidth="1"/>
    <col min="15117" max="15360" width="9.140625" style="24"/>
    <col min="15361" max="15361" width="17" style="24" customWidth="1"/>
    <col min="15362" max="15362" width="12.28515625" style="24" customWidth="1"/>
    <col min="15363" max="15363" width="1.42578125" style="24" customWidth="1"/>
    <col min="15364" max="15364" width="2.42578125" style="24" customWidth="1"/>
    <col min="15365" max="15365" width="7.5703125" style="24" customWidth="1"/>
    <col min="15366" max="15366" width="12.85546875" style="24" customWidth="1"/>
    <col min="15367" max="15367" width="3" style="24" customWidth="1"/>
    <col min="15368" max="15368" width="8.7109375" style="24" customWidth="1"/>
    <col min="15369" max="15369" width="4.7109375" style="24" customWidth="1"/>
    <col min="15370" max="15370" width="2.7109375" style="24" customWidth="1"/>
    <col min="15371" max="15371" width="14" style="24" customWidth="1"/>
    <col min="15372" max="15372" width="1.28515625" style="24" customWidth="1"/>
    <col min="15373" max="15616" width="9.140625" style="24"/>
    <col min="15617" max="15617" width="17" style="24" customWidth="1"/>
    <col min="15618" max="15618" width="12.28515625" style="24" customWidth="1"/>
    <col min="15619" max="15619" width="1.42578125" style="24" customWidth="1"/>
    <col min="15620" max="15620" width="2.42578125" style="24" customWidth="1"/>
    <col min="15621" max="15621" width="7.5703125" style="24" customWidth="1"/>
    <col min="15622" max="15622" width="12.85546875" style="24" customWidth="1"/>
    <col min="15623" max="15623" width="3" style="24" customWidth="1"/>
    <col min="15624" max="15624" width="8.7109375" style="24" customWidth="1"/>
    <col min="15625" max="15625" width="4.7109375" style="24" customWidth="1"/>
    <col min="15626" max="15626" width="2.7109375" style="24" customWidth="1"/>
    <col min="15627" max="15627" width="14" style="24" customWidth="1"/>
    <col min="15628" max="15628" width="1.28515625" style="24" customWidth="1"/>
    <col min="15629" max="15872" width="9.140625" style="24"/>
    <col min="15873" max="15873" width="17" style="24" customWidth="1"/>
    <col min="15874" max="15874" width="12.28515625" style="24" customWidth="1"/>
    <col min="15875" max="15875" width="1.42578125" style="24" customWidth="1"/>
    <col min="15876" max="15876" width="2.42578125" style="24" customWidth="1"/>
    <col min="15877" max="15877" width="7.5703125" style="24" customWidth="1"/>
    <col min="15878" max="15878" width="12.85546875" style="24" customWidth="1"/>
    <col min="15879" max="15879" width="3" style="24" customWidth="1"/>
    <col min="15880" max="15880" width="8.7109375" style="24" customWidth="1"/>
    <col min="15881" max="15881" width="4.7109375" style="24" customWidth="1"/>
    <col min="15882" max="15882" width="2.7109375" style="24" customWidth="1"/>
    <col min="15883" max="15883" width="14" style="24" customWidth="1"/>
    <col min="15884" max="15884" width="1.28515625" style="24" customWidth="1"/>
    <col min="15885" max="16128" width="9.140625" style="24"/>
    <col min="16129" max="16129" width="17" style="24" customWidth="1"/>
    <col min="16130" max="16130" width="12.28515625" style="24" customWidth="1"/>
    <col min="16131" max="16131" width="1.42578125" style="24" customWidth="1"/>
    <col min="16132" max="16132" width="2.42578125" style="24" customWidth="1"/>
    <col min="16133" max="16133" width="7.5703125" style="24" customWidth="1"/>
    <col min="16134" max="16134" width="12.85546875" style="24" customWidth="1"/>
    <col min="16135" max="16135" width="3" style="24" customWidth="1"/>
    <col min="16136" max="16136" width="8.7109375" style="24" customWidth="1"/>
    <col min="16137" max="16137" width="4.7109375" style="24" customWidth="1"/>
    <col min="16138" max="16138" width="2.7109375" style="24" customWidth="1"/>
    <col min="16139" max="16139" width="14" style="24" customWidth="1"/>
    <col min="16140" max="16140" width="1.28515625" style="24" customWidth="1"/>
    <col min="16141" max="16384" width="9.140625" style="24"/>
  </cols>
  <sheetData>
    <row r="1" spans="1:12" ht="14.25">
      <c r="A1" s="23"/>
      <c r="B1" s="221"/>
      <c r="C1" s="221"/>
      <c r="D1" s="221"/>
      <c r="E1" s="221"/>
      <c r="F1" s="221"/>
      <c r="G1" s="23"/>
      <c r="H1" s="23"/>
      <c r="K1" s="25"/>
    </row>
    <row r="2" spans="1:12" ht="14.25">
      <c r="A2" s="222"/>
      <c r="B2" s="222"/>
      <c r="C2" s="222"/>
      <c r="D2" s="222"/>
      <c r="E2" s="222"/>
      <c r="F2" s="23"/>
      <c r="G2" s="23"/>
      <c r="H2" s="23"/>
      <c r="K2" s="25"/>
    </row>
    <row r="3" spans="1:12" ht="14.25">
      <c r="A3" s="223"/>
      <c r="B3" s="223"/>
      <c r="C3" s="223"/>
      <c r="D3" s="223"/>
      <c r="E3" s="223"/>
      <c r="F3" s="223"/>
      <c r="G3" s="223"/>
      <c r="H3" s="223"/>
      <c r="I3" s="223"/>
      <c r="J3" s="223"/>
      <c r="K3" s="223"/>
      <c r="L3" s="223"/>
    </row>
    <row r="4" spans="1:12">
      <c r="I4" s="224"/>
      <c r="J4" s="224"/>
      <c r="K4" s="224"/>
      <c r="L4" s="224"/>
    </row>
    <row r="5" spans="1:12" ht="20.25">
      <c r="A5" s="225" t="s">
        <v>55</v>
      </c>
      <c r="B5" s="225"/>
      <c r="C5" s="225"/>
      <c r="D5" s="225"/>
      <c r="E5" s="225"/>
      <c r="F5" s="225"/>
      <c r="G5" s="225"/>
      <c r="H5" s="225"/>
      <c r="I5" s="225"/>
      <c r="J5" s="225"/>
      <c r="K5" s="225"/>
    </row>
    <row r="7" spans="1:12" ht="15.75" customHeight="1">
      <c r="A7" s="220" t="s">
        <v>56</v>
      </c>
      <c r="B7" s="220"/>
      <c r="C7" s="220"/>
      <c r="D7" s="220"/>
      <c r="E7" s="220"/>
      <c r="F7" s="220"/>
      <c r="G7" s="220"/>
      <c r="H7" s="220"/>
      <c r="I7" s="220"/>
      <c r="J7" s="220"/>
      <c r="K7" s="220"/>
    </row>
    <row r="8" spans="1:12" ht="15.75" customHeight="1">
      <c r="A8" s="220"/>
      <c r="B8" s="220"/>
      <c r="C8" s="220"/>
      <c r="D8" s="220"/>
      <c r="E8" s="220"/>
      <c r="F8" s="220"/>
      <c r="G8" s="220"/>
      <c r="H8" s="220"/>
      <c r="I8" s="220"/>
      <c r="J8" s="220"/>
      <c r="K8" s="220"/>
    </row>
    <row r="9" spans="1:12" ht="15.75" customHeight="1">
      <c r="A9" s="220"/>
      <c r="B9" s="220"/>
      <c r="C9" s="220"/>
      <c r="D9" s="220"/>
      <c r="E9" s="220"/>
      <c r="F9" s="220"/>
      <c r="G9" s="220"/>
      <c r="H9" s="220"/>
      <c r="I9" s="220"/>
      <c r="J9" s="220"/>
      <c r="K9" s="220"/>
    </row>
    <row r="10" spans="1:12" ht="13.5" thickBot="1"/>
    <row r="11" spans="1:12">
      <c r="A11" s="217"/>
      <c r="B11" s="218"/>
      <c r="C11" s="219"/>
      <c r="D11" s="217"/>
      <c r="E11" s="218"/>
      <c r="F11" s="219"/>
      <c r="G11" s="217"/>
      <c r="H11" s="218"/>
      <c r="I11" s="218"/>
      <c r="J11" s="218"/>
      <c r="K11" s="218"/>
      <c r="L11" s="219"/>
    </row>
    <row r="12" spans="1:12">
      <c r="A12" s="208" t="s">
        <v>57</v>
      </c>
      <c r="B12" s="209"/>
      <c r="C12" s="210"/>
      <c r="D12" s="208" t="s">
        <v>58</v>
      </c>
      <c r="E12" s="209"/>
      <c r="F12" s="210"/>
      <c r="G12" s="208" t="s">
        <v>59</v>
      </c>
      <c r="H12" s="209"/>
      <c r="I12" s="209"/>
      <c r="J12" s="209"/>
      <c r="K12" s="209"/>
      <c r="L12" s="210"/>
    </row>
    <row r="13" spans="1:12">
      <c r="A13" s="205"/>
      <c r="B13" s="206"/>
      <c r="C13" s="207"/>
      <c r="D13" s="208" t="s">
        <v>60</v>
      </c>
      <c r="E13" s="209"/>
      <c r="F13" s="210"/>
      <c r="G13" s="205"/>
      <c r="H13" s="206"/>
      <c r="I13" s="206"/>
      <c r="J13" s="206"/>
      <c r="K13" s="206"/>
      <c r="L13" s="207"/>
    </row>
    <row r="14" spans="1:12">
      <c r="A14" s="208" t="s">
        <v>61</v>
      </c>
      <c r="B14" s="209"/>
      <c r="C14" s="210"/>
      <c r="D14" s="208" t="s">
        <v>62</v>
      </c>
      <c r="E14" s="209"/>
      <c r="F14" s="210"/>
      <c r="G14" s="208" t="s">
        <v>63</v>
      </c>
      <c r="H14" s="209"/>
      <c r="I14" s="209"/>
      <c r="J14" s="209"/>
      <c r="K14" s="209"/>
      <c r="L14" s="210"/>
    </row>
    <row r="15" spans="1:12">
      <c r="A15" s="205"/>
      <c r="B15" s="206"/>
      <c r="C15" s="207"/>
      <c r="D15" s="208"/>
      <c r="E15" s="209"/>
      <c r="F15" s="210"/>
      <c r="G15" s="208" t="s">
        <v>64</v>
      </c>
      <c r="H15" s="209"/>
      <c r="I15" s="209"/>
      <c r="J15" s="209"/>
      <c r="K15" s="209"/>
      <c r="L15" s="210"/>
    </row>
    <row r="16" spans="1:12">
      <c r="A16" s="208" t="s">
        <v>65</v>
      </c>
      <c r="B16" s="209"/>
      <c r="C16" s="210"/>
      <c r="D16" s="208" t="s">
        <v>66</v>
      </c>
      <c r="E16" s="209"/>
      <c r="F16" s="210"/>
      <c r="G16" s="208" t="s">
        <v>67</v>
      </c>
      <c r="H16" s="209"/>
      <c r="I16" s="209"/>
      <c r="J16" s="209"/>
      <c r="K16" s="209"/>
      <c r="L16" s="210"/>
    </row>
    <row r="17" spans="1:12">
      <c r="A17" s="205"/>
      <c r="B17" s="206"/>
      <c r="C17" s="207"/>
      <c r="D17" s="208" t="s">
        <v>68</v>
      </c>
      <c r="E17" s="209"/>
      <c r="F17" s="210"/>
      <c r="G17" s="211" t="s">
        <v>69</v>
      </c>
      <c r="H17" s="212"/>
      <c r="I17" s="212"/>
      <c r="J17" s="212"/>
      <c r="K17" s="212"/>
      <c r="L17" s="213"/>
    </row>
    <row r="18" spans="1:12" ht="13.5" thickBot="1">
      <c r="A18" s="214"/>
      <c r="B18" s="215"/>
      <c r="C18" s="216"/>
      <c r="D18" s="214"/>
      <c r="E18" s="215"/>
      <c r="F18" s="216"/>
      <c r="G18" s="214"/>
      <c r="H18" s="215"/>
      <c r="I18" s="215"/>
      <c r="J18" s="215"/>
      <c r="K18" s="215"/>
      <c r="L18" s="216"/>
    </row>
    <row r="19" spans="1:12" ht="9" customHeight="1">
      <c r="A19" s="26"/>
      <c r="B19" s="27"/>
      <c r="C19" s="27"/>
      <c r="D19" s="26"/>
      <c r="E19" s="27"/>
      <c r="F19" s="28"/>
      <c r="G19" s="29"/>
      <c r="K19" s="27"/>
      <c r="L19" s="28"/>
    </row>
    <row r="20" spans="1:12">
      <c r="A20" s="29"/>
      <c r="D20" s="30" t="s">
        <v>70</v>
      </c>
      <c r="F20" s="31"/>
      <c r="G20" s="30" t="s">
        <v>71</v>
      </c>
      <c r="J20" s="32" t="s">
        <v>72</v>
      </c>
      <c r="K20" s="91">
        <v>36355</v>
      </c>
      <c r="L20" s="31"/>
    </row>
    <row r="21" spans="1:12">
      <c r="A21" s="29"/>
      <c r="B21" s="33" t="s">
        <v>73</v>
      </c>
      <c r="D21" s="34" t="s">
        <v>72</v>
      </c>
      <c r="E21" s="91"/>
      <c r="F21" s="31" t="s">
        <v>74</v>
      </c>
      <c r="G21" s="29"/>
      <c r="L21" s="31"/>
    </row>
    <row r="22" spans="1:12">
      <c r="A22" s="29"/>
      <c r="B22" s="35" t="s">
        <v>75</v>
      </c>
      <c r="D22" s="29"/>
      <c r="F22" s="31"/>
      <c r="G22" s="30" t="s">
        <v>76</v>
      </c>
      <c r="I22" s="33">
        <v>4</v>
      </c>
      <c r="J22" s="24" t="s">
        <v>77</v>
      </c>
      <c r="L22" s="31"/>
    </row>
    <row r="23" spans="1:12">
      <c r="A23" s="29"/>
      <c r="D23" s="30" t="s">
        <v>78</v>
      </c>
      <c r="F23" s="31"/>
      <c r="G23" s="29"/>
      <c r="L23" s="31"/>
    </row>
    <row r="24" spans="1:12">
      <c r="A24" s="29"/>
      <c r="B24" s="33" t="s">
        <v>79</v>
      </c>
      <c r="D24" s="34" t="s">
        <v>72</v>
      </c>
      <c r="E24" s="91"/>
      <c r="F24" s="31" t="s">
        <v>74</v>
      </c>
      <c r="G24" s="30" t="s">
        <v>80</v>
      </c>
      <c r="L24" s="31"/>
    </row>
    <row r="25" spans="1:12">
      <c r="A25" s="29"/>
      <c r="B25" s="35" t="s">
        <v>81</v>
      </c>
      <c r="D25" s="29"/>
      <c r="F25" s="31"/>
      <c r="G25" s="34" t="s">
        <v>72</v>
      </c>
      <c r="H25" s="204">
        <f>+K20/48</f>
        <v>757.39583333333337</v>
      </c>
      <c r="I25" s="204"/>
      <c r="J25" s="204"/>
      <c r="K25" s="24" t="s">
        <v>74</v>
      </c>
      <c r="L25" s="31"/>
    </row>
    <row r="26" spans="1:12">
      <c r="A26" s="36"/>
      <c r="B26" s="37"/>
      <c r="C26" s="37"/>
      <c r="D26" s="36"/>
      <c r="E26" s="37"/>
      <c r="F26" s="38"/>
      <c r="G26" s="36"/>
      <c r="H26" s="37"/>
      <c r="I26" s="37"/>
      <c r="J26" s="37"/>
      <c r="K26" s="37"/>
      <c r="L26" s="31"/>
    </row>
    <row r="27" spans="1:12" ht="9" customHeight="1">
      <c r="A27" s="29"/>
      <c r="D27" s="29"/>
      <c r="F27" s="31"/>
      <c r="G27" s="29"/>
      <c r="L27" s="31"/>
    </row>
    <row r="28" spans="1:12">
      <c r="A28" s="29"/>
      <c r="D28" s="30" t="s">
        <v>70</v>
      </c>
      <c r="F28" s="31"/>
      <c r="G28" s="30" t="s">
        <v>71</v>
      </c>
      <c r="J28" s="32" t="s">
        <v>72</v>
      </c>
      <c r="K28" s="91">
        <f>+K20</f>
        <v>36355</v>
      </c>
      <c r="L28" s="31"/>
    </row>
    <row r="29" spans="1:12">
      <c r="A29" s="29"/>
      <c r="B29" s="33" t="s">
        <v>73</v>
      </c>
      <c r="D29" s="34" t="s">
        <v>72</v>
      </c>
      <c r="E29" s="91"/>
      <c r="F29" s="31" t="s">
        <v>74</v>
      </c>
      <c r="G29" s="29"/>
      <c r="L29" s="31"/>
    </row>
    <row r="30" spans="1:12">
      <c r="A30" s="29"/>
      <c r="B30" s="35" t="s">
        <v>75</v>
      </c>
      <c r="D30" s="29"/>
      <c r="F30" s="31"/>
      <c r="G30" s="30" t="s">
        <v>76</v>
      </c>
      <c r="I30" s="33">
        <v>4</v>
      </c>
      <c r="J30" s="24" t="s">
        <v>77</v>
      </c>
      <c r="L30" s="31"/>
    </row>
    <row r="31" spans="1:12">
      <c r="A31" s="29"/>
      <c r="D31" s="30" t="s">
        <v>78</v>
      </c>
      <c r="F31" s="31"/>
      <c r="G31" s="29"/>
      <c r="L31" s="31"/>
    </row>
    <row r="32" spans="1:12">
      <c r="A32" s="29"/>
      <c r="B32" s="33" t="s">
        <v>79</v>
      </c>
      <c r="D32" s="34" t="s">
        <v>72</v>
      </c>
      <c r="E32" s="91"/>
      <c r="F32" s="31" t="s">
        <v>74</v>
      </c>
      <c r="G32" s="30" t="s">
        <v>80</v>
      </c>
      <c r="L32" s="31"/>
    </row>
    <row r="33" spans="1:14">
      <c r="A33" s="29"/>
      <c r="B33" s="35" t="s">
        <v>81</v>
      </c>
      <c r="D33" s="29"/>
      <c r="F33" s="31"/>
      <c r="G33" s="34" t="s">
        <v>72</v>
      </c>
      <c r="H33" s="204">
        <f>+K28/48</f>
        <v>757.39583333333337</v>
      </c>
      <c r="I33" s="204"/>
      <c r="J33" s="204"/>
      <c r="K33" s="24" t="s">
        <v>74</v>
      </c>
      <c r="L33" s="31"/>
    </row>
    <row r="34" spans="1:14">
      <c r="A34" s="36"/>
      <c r="B34" s="37"/>
      <c r="C34" s="37"/>
      <c r="D34" s="36"/>
      <c r="E34" s="37"/>
      <c r="F34" s="38"/>
      <c r="G34" s="36"/>
      <c r="H34" s="37"/>
      <c r="I34" s="37"/>
      <c r="J34" s="37"/>
      <c r="K34" s="37"/>
      <c r="L34" s="31"/>
    </row>
    <row r="35" spans="1:14" ht="9" customHeight="1">
      <c r="A35" s="29"/>
      <c r="D35" s="29"/>
      <c r="F35" s="31"/>
      <c r="G35" s="29"/>
      <c r="L35" s="31"/>
    </row>
    <row r="36" spans="1:14">
      <c r="A36" s="29"/>
      <c r="D36" s="30" t="s">
        <v>70</v>
      </c>
      <c r="F36" s="31"/>
      <c r="G36" s="30" t="s">
        <v>71</v>
      </c>
      <c r="J36" s="32" t="s">
        <v>72</v>
      </c>
      <c r="K36" s="91"/>
      <c r="L36" s="31"/>
    </row>
    <row r="37" spans="1:14">
      <c r="A37" s="29"/>
      <c r="B37" s="33" t="s">
        <v>82</v>
      </c>
      <c r="D37" s="34" t="s">
        <v>72</v>
      </c>
      <c r="E37" s="91"/>
      <c r="F37" s="31" t="s">
        <v>74</v>
      </c>
      <c r="G37" s="29"/>
      <c r="L37" s="31"/>
    </row>
    <row r="38" spans="1:14">
      <c r="A38" s="29"/>
      <c r="B38" s="35" t="s">
        <v>75</v>
      </c>
      <c r="D38" s="29"/>
      <c r="F38" s="31"/>
      <c r="G38" s="30" t="s">
        <v>76</v>
      </c>
      <c r="I38" s="33"/>
      <c r="J38" s="24" t="s">
        <v>77</v>
      </c>
      <c r="L38" s="31"/>
    </row>
    <row r="39" spans="1:14">
      <c r="A39" s="29"/>
      <c r="D39" s="30" t="s">
        <v>78</v>
      </c>
      <c r="F39" s="31"/>
      <c r="G39" s="29"/>
      <c r="L39" s="31"/>
      <c r="N39" s="76"/>
    </row>
    <row r="40" spans="1:14">
      <c r="A40" s="29"/>
      <c r="B40" s="33" t="s">
        <v>83</v>
      </c>
      <c r="D40" s="34" t="s">
        <v>72</v>
      </c>
      <c r="E40" s="91">
        <v>488.57</v>
      </c>
      <c r="F40" s="31" t="s">
        <v>74</v>
      </c>
      <c r="G40" s="30" t="s">
        <v>80</v>
      </c>
      <c r="L40" s="31"/>
      <c r="N40" s="77"/>
    </row>
    <row r="41" spans="1:14">
      <c r="A41" s="29"/>
      <c r="B41" s="35" t="s">
        <v>81</v>
      </c>
      <c r="D41" s="29"/>
      <c r="F41" s="31"/>
      <c r="G41" s="34" t="s">
        <v>72</v>
      </c>
      <c r="H41" s="204"/>
      <c r="I41" s="204"/>
      <c r="J41" s="204"/>
      <c r="K41" s="24" t="s">
        <v>74</v>
      </c>
      <c r="L41" s="31"/>
    </row>
    <row r="42" spans="1:14">
      <c r="A42" s="36"/>
      <c r="B42" s="37"/>
      <c r="C42" s="37"/>
      <c r="D42" s="36"/>
      <c r="E42" s="37"/>
      <c r="F42" s="38"/>
      <c r="G42" s="36"/>
      <c r="H42" s="37"/>
      <c r="I42" s="37"/>
      <c r="J42" s="37"/>
      <c r="K42" s="37"/>
      <c r="L42" s="38"/>
    </row>
    <row r="43" spans="1:14">
      <c r="A43" s="29"/>
      <c r="D43" s="29"/>
      <c r="F43" s="31"/>
      <c r="G43" s="29"/>
      <c r="L43" s="31"/>
    </row>
    <row r="44" spans="1:14">
      <c r="A44" s="29"/>
      <c r="D44" s="30" t="s">
        <v>70</v>
      </c>
      <c r="F44" s="31"/>
      <c r="G44" s="30" t="s">
        <v>71</v>
      </c>
      <c r="J44" s="32" t="s">
        <v>72</v>
      </c>
      <c r="K44" s="91"/>
      <c r="L44" s="31"/>
    </row>
    <row r="45" spans="1:14">
      <c r="A45" s="29"/>
      <c r="B45" s="33" t="s">
        <v>82</v>
      </c>
      <c r="D45" s="34" t="s">
        <v>72</v>
      </c>
      <c r="E45" s="91"/>
      <c r="F45" s="31" t="s">
        <v>74</v>
      </c>
      <c r="G45" s="29"/>
      <c r="L45" s="31"/>
    </row>
    <row r="46" spans="1:14">
      <c r="A46" s="29"/>
      <c r="B46" s="35" t="s">
        <v>75</v>
      </c>
      <c r="D46" s="29"/>
      <c r="F46" s="31"/>
      <c r="G46" s="30" t="s">
        <v>76</v>
      </c>
      <c r="I46" s="33"/>
      <c r="J46" s="24" t="s">
        <v>77</v>
      </c>
      <c r="L46" s="31"/>
    </row>
    <row r="47" spans="1:14">
      <c r="A47" s="29"/>
      <c r="D47" s="30" t="s">
        <v>78</v>
      </c>
      <c r="F47" s="31"/>
      <c r="G47" s="29"/>
      <c r="L47" s="31"/>
    </row>
    <row r="48" spans="1:14">
      <c r="A48" s="29"/>
      <c r="B48" s="33" t="s">
        <v>84</v>
      </c>
      <c r="D48" s="34" t="s">
        <v>72</v>
      </c>
      <c r="E48" s="91">
        <v>395.34</v>
      </c>
      <c r="F48" s="31" t="s">
        <v>74</v>
      </c>
      <c r="G48" s="30" t="s">
        <v>80</v>
      </c>
      <c r="L48" s="31"/>
    </row>
    <row r="49" spans="1:12">
      <c r="A49" s="29"/>
      <c r="B49" s="35" t="s">
        <v>81</v>
      </c>
      <c r="D49" s="29"/>
      <c r="F49" s="31"/>
      <c r="G49" s="34" t="s">
        <v>72</v>
      </c>
      <c r="H49" s="204"/>
      <c r="I49" s="204"/>
      <c r="J49" s="204"/>
      <c r="K49" s="24" t="s">
        <v>74</v>
      </c>
      <c r="L49" s="31"/>
    </row>
    <row r="50" spans="1:12">
      <c r="A50" s="36"/>
      <c r="B50" s="37"/>
      <c r="C50" s="37"/>
      <c r="D50" s="36"/>
      <c r="E50" s="37"/>
      <c r="F50" s="38"/>
      <c r="G50" s="36"/>
      <c r="H50" s="37"/>
      <c r="I50" s="37"/>
      <c r="J50" s="37"/>
      <c r="K50" s="37"/>
      <c r="L50" s="38"/>
    </row>
    <row r="51" spans="1:12">
      <c r="A51" s="29"/>
      <c r="D51" s="29"/>
      <c r="F51" s="31"/>
      <c r="G51" s="29"/>
      <c r="L51" s="31"/>
    </row>
    <row r="52" spans="1:12">
      <c r="A52" s="29"/>
      <c r="D52" s="30" t="s">
        <v>70</v>
      </c>
      <c r="F52" s="31"/>
      <c r="G52" s="30" t="s">
        <v>71</v>
      </c>
      <c r="J52" s="32" t="s">
        <v>72</v>
      </c>
      <c r="K52" s="91"/>
      <c r="L52" s="31"/>
    </row>
    <row r="53" spans="1:12">
      <c r="A53" s="29"/>
      <c r="B53" s="33"/>
      <c r="D53" s="34" t="s">
        <v>72</v>
      </c>
      <c r="E53" s="91"/>
      <c r="F53" s="31" t="s">
        <v>74</v>
      </c>
      <c r="G53" s="29"/>
      <c r="L53" s="31"/>
    </row>
    <row r="54" spans="1:12">
      <c r="A54" s="29"/>
      <c r="B54" s="35" t="s">
        <v>75</v>
      </c>
      <c r="D54" s="29"/>
      <c r="F54" s="31"/>
      <c r="G54" s="30" t="s">
        <v>76</v>
      </c>
      <c r="I54" s="33"/>
      <c r="J54" s="24" t="s">
        <v>77</v>
      </c>
      <c r="L54" s="31"/>
    </row>
    <row r="55" spans="1:12">
      <c r="A55" s="29"/>
      <c r="D55" s="30" t="s">
        <v>78</v>
      </c>
      <c r="F55" s="31"/>
      <c r="G55" s="29"/>
      <c r="L55" s="31"/>
    </row>
    <row r="56" spans="1:12">
      <c r="A56" s="29"/>
      <c r="B56" s="33"/>
      <c r="D56" s="34" t="s">
        <v>72</v>
      </c>
      <c r="E56" s="91"/>
      <c r="F56" s="31" t="s">
        <v>74</v>
      </c>
      <c r="G56" s="30" t="s">
        <v>80</v>
      </c>
      <c r="L56" s="31"/>
    </row>
    <row r="57" spans="1:12">
      <c r="A57" s="29"/>
      <c r="B57" s="35" t="s">
        <v>81</v>
      </c>
      <c r="D57" s="29"/>
      <c r="F57" s="31"/>
      <c r="G57" s="34" t="s">
        <v>72</v>
      </c>
      <c r="H57" s="204"/>
      <c r="I57" s="204"/>
      <c r="J57" s="204"/>
      <c r="K57" s="24" t="s">
        <v>74</v>
      </c>
      <c r="L57" s="31"/>
    </row>
    <row r="58" spans="1:12">
      <c r="A58" s="36"/>
      <c r="B58" s="37"/>
      <c r="C58" s="37"/>
      <c r="D58" s="36"/>
      <c r="E58" s="37"/>
      <c r="F58" s="38"/>
      <c r="G58" s="36"/>
      <c r="H58" s="37"/>
      <c r="I58" s="37"/>
      <c r="J58" s="37"/>
      <c r="K58" s="37"/>
      <c r="L58" s="38"/>
    </row>
  </sheetData>
  <mergeCells count="35">
    <mergeCell ref="A7:K9"/>
    <mergeCell ref="B1:F1"/>
    <mergeCell ref="A2:E2"/>
    <mergeCell ref="A3:L3"/>
    <mergeCell ref="I4:L4"/>
    <mergeCell ref="A5:K5"/>
    <mergeCell ref="A11:C11"/>
    <mergeCell ref="D11:F11"/>
    <mergeCell ref="G11:L11"/>
    <mergeCell ref="A12:C12"/>
    <mergeCell ref="D12:F12"/>
    <mergeCell ref="G12:L12"/>
    <mergeCell ref="A13:C13"/>
    <mergeCell ref="D13:F13"/>
    <mergeCell ref="G13:L13"/>
    <mergeCell ref="A14:C14"/>
    <mergeCell ref="D14:F14"/>
    <mergeCell ref="G14:L14"/>
    <mergeCell ref="A15:C15"/>
    <mergeCell ref="D15:F15"/>
    <mergeCell ref="G15:L15"/>
    <mergeCell ref="A16:C16"/>
    <mergeCell ref="D16:F16"/>
    <mergeCell ref="G16:L16"/>
    <mergeCell ref="H57:J57"/>
    <mergeCell ref="A17:C17"/>
    <mergeCell ref="D17:F17"/>
    <mergeCell ref="G17:L17"/>
    <mergeCell ref="A18:C18"/>
    <mergeCell ref="D18:F18"/>
    <mergeCell ref="G18:L18"/>
    <mergeCell ref="H25:J25"/>
    <mergeCell ref="H33:J33"/>
    <mergeCell ref="H41:J41"/>
    <mergeCell ref="H49:J49"/>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R74"/>
  <sheetViews>
    <sheetView topLeftCell="A42" workbookViewId="0">
      <selection activeCell="M69" sqref="M69"/>
    </sheetView>
  </sheetViews>
  <sheetFormatPr defaultColWidth="9.140625" defaultRowHeight="12.75"/>
  <cols>
    <col min="1" max="1" width="3.5703125" style="39" customWidth="1"/>
    <col min="2" max="2" width="4.28515625" style="39" customWidth="1"/>
    <col min="3" max="3" width="12.85546875" style="39" customWidth="1"/>
    <col min="4" max="4" width="16.7109375" style="39" customWidth="1"/>
    <col min="5" max="5" width="13.7109375" style="39" customWidth="1"/>
    <col min="6" max="6" width="9" style="39" customWidth="1"/>
    <col min="7" max="7" width="11.7109375" style="39" customWidth="1"/>
    <col min="8" max="8" width="2.28515625" style="39" customWidth="1"/>
    <col min="9" max="9" width="12.7109375" style="39" bestFit="1" customWidth="1"/>
    <col min="10" max="10" width="13.42578125" style="39" customWidth="1"/>
    <col min="11" max="12" width="8.28515625" style="39" customWidth="1"/>
    <col min="13" max="16" width="16.85546875" style="39" bestFit="1" customWidth="1"/>
    <col min="17" max="16384" width="9.140625" style="39"/>
  </cols>
  <sheetData>
    <row r="1" spans="2:18" ht="15">
      <c r="E1" s="40"/>
      <c r="F1" s="40"/>
      <c r="G1" s="40"/>
      <c r="H1" s="40"/>
      <c r="I1" s="40"/>
      <c r="J1" s="41"/>
      <c r="K1" s="42"/>
      <c r="L1" s="310" t="s">
        <v>85</v>
      </c>
      <c r="M1" s="311"/>
      <c r="N1" s="311"/>
    </row>
    <row r="2" spans="2:18" ht="15">
      <c r="B2" s="312" t="s">
        <v>0</v>
      </c>
      <c r="C2" s="313"/>
      <c r="D2" s="313"/>
      <c r="E2" s="313"/>
      <c r="F2" s="313"/>
      <c r="G2" s="313"/>
      <c r="H2" s="313"/>
      <c r="I2" s="313"/>
      <c r="J2" s="313"/>
      <c r="K2" s="313"/>
      <c r="L2" s="313"/>
      <c r="M2" s="313"/>
      <c r="N2" s="313"/>
    </row>
    <row r="3" spans="2:18" ht="15">
      <c r="B3" s="310" t="s">
        <v>86</v>
      </c>
      <c r="C3" s="310"/>
      <c r="D3" s="310"/>
      <c r="E3" s="310"/>
      <c r="F3" s="310"/>
      <c r="G3" s="310"/>
      <c r="H3" s="310"/>
      <c r="I3" s="310"/>
      <c r="J3" s="310"/>
      <c r="K3" s="310"/>
      <c r="L3" s="310"/>
      <c r="M3" s="310"/>
    </row>
    <row r="4" spans="2:18" ht="15">
      <c r="B4" s="310" t="s">
        <v>87</v>
      </c>
      <c r="C4" s="310"/>
      <c r="D4" s="310"/>
      <c r="E4" s="310"/>
      <c r="F4" s="310"/>
      <c r="G4" s="310"/>
      <c r="H4" s="310"/>
      <c r="I4" s="310"/>
      <c r="J4" s="310"/>
      <c r="K4" s="310"/>
      <c r="L4" s="310"/>
      <c r="M4" s="310"/>
    </row>
    <row r="5" spans="2:18" ht="10.15" customHeight="1" thickBot="1"/>
    <row r="6" spans="2:18" ht="24.6" customHeight="1">
      <c r="B6" s="314" t="s">
        <v>3</v>
      </c>
      <c r="C6" s="308" t="s">
        <v>88</v>
      </c>
      <c r="D6" s="316"/>
      <c r="E6" s="317"/>
      <c r="F6" s="318" t="s">
        <v>4</v>
      </c>
      <c r="G6" s="308" t="s">
        <v>5</v>
      </c>
      <c r="H6" s="316"/>
      <c r="I6" s="317"/>
      <c r="J6" s="319" t="s">
        <v>89</v>
      </c>
      <c r="K6" s="308" t="s">
        <v>7</v>
      </c>
      <c r="L6" s="308" t="s">
        <v>8</v>
      </c>
      <c r="M6" s="309" t="s">
        <v>90</v>
      </c>
      <c r="N6" s="309" t="s">
        <v>91</v>
      </c>
      <c r="O6" s="309" t="s">
        <v>92</v>
      </c>
      <c r="P6" s="309" t="s">
        <v>93</v>
      </c>
      <c r="Q6" s="71"/>
    </row>
    <row r="7" spans="2:18" ht="24.6" customHeight="1">
      <c r="B7" s="315"/>
      <c r="C7" s="301"/>
      <c r="D7" s="302"/>
      <c r="E7" s="303"/>
      <c r="F7" s="305"/>
      <c r="G7" s="301"/>
      <c r="H7" s="302"/>
      <c r="I7" s="303"/>
      <c r="J7" s="307"/>
      <c r="K7" s="301"/>
      <c r="L7" s="301"/>
      <c r="M7" s="295"/>
      <c r="N7" s="295"/>
      <c r="O7" s="295"/>
      <c r="P7" s="295"/>
    </row>
    <row r="8" spans="2:18" ht="15">
      <c r="B8" s="43"/>
      <c r="C8" s="233" t="s">
        <v>94</v>
      </c>
      <c r="D8" s="234"/>
      <c r="E8" s="19"/>
      <c r="F8" s="9">
        <v>1</v>
      </c>
      <c r="G8" s="4">
        <v>3775.03</v>
      </c>
      <c r="H8" s="5" t="s">
        <v>10</v>
      </c>
      <c r="I8" s="4">
        <v>7550.06</v>
      </c>
      <c r="J8" s="6" t="e">
        <f>+#REF!</f>
        <v>#REF!</v>
      </c>
      <c r="K8" s="7">
        <v>1</v>
      </c>
      <c r="L8" s="18">
        <v>12</v>
      </c>
      <c r="M8" s="8" t="e">
        <f>+L8*K8*J8*F8</f>
        <v>#REF!</v>
      </c>
      <c r="N8" s="44" t="e">
        <f>+#REF!</f>
        <v>#REF!</v>
      </c>
      <c r="O8" s="44" t="e">
        <f>+#REF!</f>
        <v>#REF!</v>
      </c>
      <c r="P8" s="44" t="e">
        <f>+#REF!</f>
        <v>#REF!</v>
      </c>
      <c r="Q8" s="45"/>
      <c r="R8" s="45"/>
    </row>
    <row r="9" spans="2:18" ht="15">
      <c r="B9" s="43"/>
      <c r="C9" s="95" t="s">
        <v>95</v>
      </c>
      <c r="D9" s="21"/>
      <c r="E9" s="19"/>
      <c r="F9" s="9">
        <v>1</v>
      </c>
      <c r="G9" s="4">
        <v>2840.22</v>
      </c>
      <c r="H9" s="5" t="s">
        <v>10</v>
      </c>
      <c r="I9" s="4">
        <v>6880.44</v>
      </c>
      <c r="J9" s="6">
        <v>5200</v>
      </c>
      <c r="K9" s="73">
        <v>0.30499999999999999</v>
      </c>
      <c r="L9" s="18">
        <v>12</v>
      </c>
      <c r="M9" s="8">
        <f t="shared" ref="M9:M12" si="0">+L9*K9*J9*F9</f>
        <v>19032</v>
      </c>
      <c r="N9" s="44" t="e">
        <f>+#REF!</f>
        <v>#REF!</v>
      </c>
      <c r="O9" s="44" t="e">
        <f>+#REF!</f>
        <v>#REF!</v>
      </c>
      <c r="P9" s="44" t="e">
        <f>+#REF!</f>
        <v>#REF!</v>
      </c>
      <c r="Q9" s="45"/>
      <c r="R9" s="45"/>
    </row>
    <row r="10" spans="2:18" ht="15">
      <c r="B10" s="43"/>
      <c r="C10" s="95" t="s">
        <v>96</v>
      </c>
      <c r="D10" s="21"/>
      <c r="E10" s="20"/>
      <c r="F10" s="9">
        <v>1</v>
      </c>
      <c r="G10" s="4">
        <v>2970.52</v>
      </c>
      <c r="H10" s="5" t="s">
        <v>10</v>
      </c>
      <c r="I10" s="4">
        <v>6941.04</v>
      </c>
      <c r="J10" s="6">
        <v>5200</v>
      </c>
      <c r="K10" s="7">
        <v>1</v>
      </c>
      <c r="L10" s="18">
        <v>12</v>
      </c>
      <c r="M10" s="8">
        <f t="shared" si="0"/>
        <v>62400</v>
      </c>
      <c r="N10" s="44" t="e">
        <f>+#REF!</f>
        <v>#REF!</v>
      </c>
      <c r="O10" s="44" t="e">
        <f>+#REF!</f>
        <v>#REF!</v>
      </c>
      <c r="P10" s="44" t="e">
        <f>+#REF!</f>
        <v>#REF!</v>
      </c>
      <c r="Q10" s="45"/>
      <c r="R10" s="45"/>
    </row>
    <row r="11" spans="2:18" ht="15">
      <c r="B11" s="43"/>
      <c r="C11" s="74" t="s">
        <v>97</v>
      </c>
      <c r="D11" s="75"/>
      <c r="E11" s="20"/>
      <c r="F11" s="9">
        <v>1</v>
      </c>
      <c r="G11" s="4">
        <v>6250</v>
      </c>
      <c r="H11" s="5" t="s">
        <v>10</v>
      </c>
      <c r="I11" s="4">
        <v>14233.76</v>
      </c>
      <c r="J11" s="6">
        <v>8333.34</v>
      </c>
      <c r="K11" s="7">
        <v>0.15</v>
      </c>
      <c r="L11" s="18">
        <v>12</v>
      </c>
      <c r="M11" s="8">
        <v>15000.011999999999</v>
      </c>
      <c r="N11" s="44" t="e">
        <f>+#REF!</f>
        <v>#REF!</v>
      </c>
      <c r="O11" s="44" t="e">
        <f>+#REF!</f>
        <v>#REF!</v>
      </c>
      <c r="P11" s="44" t="e">
        <f>+#REF!</f>
        <v>#REF!</v>
      </c>
      <c r="Q11" s="45"/>
      <c r="R11" s="45"/>
    </row>
    <row r="12" spans="2:18" ht="15">
      <c r="B12" s="43"/>
      <c r="C12" s="95" t="s">
        <v>98</v>
      </c>
      <c r="D12" s="21"/>
      <c r="E12" s="20"/>
      <c r="F12" s="9">
        <v>1</v>
      </c>
      <c r="G12" s="6">
        <v>4022.59</v>
      </c>
      <c r="H12" s="5" t="s">
        <v>10</v>
      </c>
      <c r="I12" s="6">
        <v>8045.17</v>
      </c>
      <c r="J12" s="6">
        <v>6066.66</v>
      </c>
      <c r="K12" s="7">
        <v>0.2</v>
      </c>
      <c r="L12" s="18">
        <v>12</v>
      </c>
      <c r="M12" s="8">
        <f t="shared" si="0"/>
        <v>14559.984000000002</v>
      </c>
      <c r="N12" s="44" t="e">
        <f>+#REF!</f>
        <v>#REF!</v>
      </c>
      <c r="O12" s="44" t="e">
        <f>+#REF!</f>
        <v>#REF!</v>
      </c>
      <c r="P12" s="44" t="e">
        <f>+#REF!</f>
        <v>#REF!</v>
      </c>
      <c r="Q12" s="45"/>
      <c r="R12" s="45"/>
    </row>
    <row r="13" spans="2:18" ht="15">
      <c r="B13" s="43"/>
      <c r="C13" s="145" t="s">
        <v>11</v>
      </c>
      <c r="D13" s="146"/>
      <c r="E13" s="146"/>
      <c r="F13" s="146"/>
      <c r="G13" s="146"/>
      <c r="H13" s="146"/>
      <c r="I13" s="146"/>
      <c r="J13" s="146"/>
      <c r="K13" s="146"/>
      <c r="L13" s="147"/>
      <c r="M13" s="46" t="e">
        <f>SUM(M8:M12)-0.01</f>
        <v>#REF!</v>
      </c>
      <c r="N13" s="46" t="e">
        <f>SUM(N8:N12)-0.01</f>
        <v>#REF!</v>
      </c>
      <c r="O13" s="46" t="e">
        <f>SUM(O8:O12)-0.01</f>
        <v>#REF!</v>
      </c>
      <c r="P13" s="46" t="e">
        <f>SUM(P8:P12)+0.01</f>
        <v>#REF!</v>
      </c>
      <c r="Q13" s="45"/>
      <c r="R13" s="45"/>
    </row>
    <row r="14" spans="2:18" ht="22.5" customHeight="1">
      <c r="B14" s="296" t="s">
        <v>12</v>
      </c>
      <c r="C14" s="298" t="s">
        <v>99</v>
      </c>
      <c r="D14" s="299"/>
      <c r="E14" s="300"/>
      <c r="F14" s="304" t="s">
        <v>4</v>
      </c>
      <c r="G14" s="298" t="s">
        <v>13</v>
      </c>
      <c r="H14" s="299"/>
      <c r="I14" s="300"/>
      <c r="J14" s="306" t="s">
        <v>100</v>
      </c>
      <c r="K14" s="298" t="s">
        <v>101</v>
      </c>
      <c r="L14" s="300"/>
      <c r="M14" s="294" t="s">
        <v>9</v>
      </c>
      <c r="N14" s="294" t="s">
        <v>9</v>
      </c>
      <c r="O14" s="294" t="s">
        <v>9</v>
      </c>
      <c r="P14" s="294" t="s">
        <v>9</v>
      </c>
    </row>
    <row r="15" spans="2:18" ht="17.25" customHeight="1">
      <c r="B15" s="297"/>
      <c r="C15" s="301"/>
      <c r="D15" s="302"/>
      <c r="E15" s="303"/>
      <c r="F15" s="305"/>
      <c r="G15" s="301"/>
      <c r="H15" s="302"/>
      <c r="I15" s="303"/>
      <c r="J15" s="307"/>
      <c r="K15" s="301"/>
      <c r="L15" s="303"/>
      <c r="M15" s="295"/>
      <c r="N15" s="295"/>
      <c r="O15" s="295"/>
      <c r="P15" s="295"/>
    </row>
    <row r="16" spans="2:18" ht="14.25" customHeight="1">
      <c r="B16" s="43"/>
      <c r="C16" s="293" t="s">
        <v>102</v>
      </c>
      <c r="D16" s="166"/>
      <c r="E16" s="166"/>
      <c r="F16" s="9">
        <v>16</v>
      </c>
      <c r="G16" s="10">
        <v>15</v>
      </c>
      <c r="H16" s="22" t="s">
        <v>10</v>
      </c>
      <c r="I16" s="4">
        <v>28.97</v>
      </c>
      <c r="J16" s="11">
        <v>23</v>
      </c>
      <c r="K16" s="226">
        <v>2080</v>
      </c>
      <c r="L16" s="227"/>
      <c r="M16" s="8">
        <f>+K16*J16*F16</f>
        <v>765440</v>
      </c>
      <c r="N16" s="44" t="e">
        <f>+#REF!</f>
        <v>#REF!</v>
      </c>
      <c r="O16" s="44" t="e">
        <f>+#REF!</f>
        <v>#REF!</v>
      </c>
      <c r="P16" s="44" t="e">
        <f>+#REF!</f>
        <v>#REF!</v>
      </c>
      <c r="Q16" s="45"/>
      <c r="R16" s="45"/>
    </row>
    <row r="17" spans="2:18" ht="14.25" customHeight="1">
      <c r="B17" s="43"/>
      <c r="C17" s="293" t="s">
        <v>103</v>
      </c>
      <c r="D17" s="166"/>
      <c r="E17" s="166"/>
      <c r="F17" s="9">
        <v>1</v>
      </c>
      <c r="G17" s="10">
        <v>15</v>
      </c>
      <c r="H17" s="22" t="s">
        <v>10</v>
      </c>
      <c r="I17" s="4">
        <v>28.97</v>
      </c>
      <c r="J17" s="11">
        <v>23</v>
      </c>
      <c r="K17" s="226">
        <v>2080</v>
      </c>
      <c r="L17" s="227"/>
      <c r="M17" s="8">
        <f t="shared" ref="M17:M29" si="1">+K17*J17*F17</f>
        <v>47840</v>
      </c>
      <c r="N17" s="44" t="e">
        <f>+#REF!</f>
        <v>#REF!</v>
      </c>
      <c r="O17" s="44" t="e">
        <f>+#REF!</f>
        <v>#REF!</v>
      </c>
      <c r="P17" s="44" t="e">
        <f>+#REF!</f>
        <v>#REF!</v>
      </c>
      <c r="Q17" s="45"/>
      <c r="R17" s="45"/>
    </row>
    <row r="18" spans="2:18" ht="14.25" customHeight="1">
      <c r="B18" s="43"/>
      <c r="C18" s="293" t="s">
        <v>104</v>
      </c>
      <c r="D18" s="166"/>
      <c r="E18" s="166"/>
      <c r="F18" s="9">
        <v>1</v>
      </c>
      <c r="G18" s="10">
        <v>15</v>
      </c>
      <c r="H18" s="22" t="s">
        <v>10</v>
      </c>
      <c r="I18" s="4">
        <v>26.74</v>
      </c>
      <c r="J18" s="11">
        <v>22</v>
      </c>
      <c r="K18" s="226">
        <v>2080</v>
      </c>
      <c r="L18" s="227"/>
      <c r="M18" s="8">
        <f t="shared" si="1"/>
        <v>45760</v>
      </c>
      <c r="N18" s="44" t="e">
        <f>+#REF!</f>
        <v>#REF!</v>
      </c>
      <c r="O18" s="44" t="e">
        <f>+#REF!</f>
        <v>#REF!</v>
      </c>
      <c r="P18" s="44" t="e">
        <f>+#REF!</f>
        <v>#REF!</v>
      </c>
      <c r="Q18" s="45"/>
      <c r="R18" s="45"/>
    </row>
    <row r="19" spans="2:18" ht="14.25" customHeight="1">
      <c r="B19" s="43"/>
      <c r="C19" s="293" t="s">
        <v>105</v>
      </c>
      <c r="D19" s="166"/>
      <c r="E19" s="166"/>
      <c r="F19" s="9">
        <v>1</v>
      </c>
      <c r="G19" s="10">
        <v>15</v>
      </c>
      <c r="H19" s="22" t="s">
        <v>10</v>
      </c>
      <c r="I19" s="4">
        <v>29.71</v>
      </c>
      <c r="J19" s="11">
        <v>21.86</v>
      </c>
      <c r="K19" s="226">
        <v>416</v>
      </c>
      <c r="L19" s="227"/>
      <c r="M19" s="8">
        <f t="shared" si="1"/>
        <v>9093.76</v>
      </c>
      <c r="N19" s="44" t="e">
        <f>+#REF!</f>
        <v>#REF!</v>
      </c>
      <c r="O19" s="44" t="e">
        <f>+#REF!</f>
        <v>#REF!</v>
      </c>
      <c r="P19" s="44" t="e">
        <f>+#REF!</f>
        <v>#REF!</v>
      </c>
      <c r="Q19" s="45"/>
      <c r="R19" s="45"/>
    </row>
    <row r="20" spans="2:18" ht="14.25" customHeight="1">
      <c r="B20" s="43"/>
      <c r="C20" s="293" t="s">
        <v>106</v>
      </c>
      <c r="D20" s="166"/>
      <c r="E20" s="166"/>
      <c r="F20" s="79">
        <v>3.5</v>
      </c>
      <c r="G20" s="10">
        <v>15</v>
      </c>
      <c r="H20" s="22" t="s">
        <v>10</v>
      </c>
      <c r="I20" s="4">
        <v>31.27</v>
      </c>
      <c r="J20" s="11">
        <v>22</v>
      </c>
      <c r="K20" s="226">
        <v>2080</v>
      </c>
      <c r="L20" s="227"/>
      <c r="M20" s="8">
        <f t="shared" si="1"/>
        <v>160160</v>
      </c>
      <c r="N20" s="44" t="e">
        <f>+#REF!</f>
        <v>#REF!</v>
      </c>
      <c r="O20" s="44" t="e">
        <f>+#REF!</f>
        <v>#REF!</v>
      </c>
      <c r="P20" s="44" t="e">
        <f>+#REF!</f>
        <v>#REF!</v>
      </c>
      <c r="Q20" s="45"/>
      <c r="R20" s="45"/>
    </row>
    <row r="21" spans="2:18" ht="14.25" customHeight="1">
      <c r="B21" s="43"/>
      <c r="C21" s="293" t="s">
        <v>106</v>
      </c>
      <c r="D21" s="166"/>
      <c r="E21" s="166"/>
      <c r="F21" s="79">
        <v>0.5</v>
      </c>
      <c r="G21" s="10">
        <v>15</v>
      </c>
      <c r="H21" s="22"/>
      <c r="I21" s="4">
        <v>32.590000000000003</v>
      </c>
      <c r="J21" s="11">
        <v>24</v>
      </c>
      <c r="K21" s="226">
        <v>2080</v>
      </c>
      <c r="L21" s="227"/>
      <c r="M21" s="8">
        <f t="shared" si="1"/>
        <v>24960</v>
      </c>
      <c r="N21" s="44" t="e">
        <f>+#REF!</f>
        <v>#REF!</v>
      </c>
      <c r="O21" s="44" t="e">
        <f>+#REF!</f>
        <v>#REF!</v>
      </c>
      <c r="P21" s="44" t="e">
        <f>+#REF!</f>
        <v>#REF!</v>
      </c>
      <c r="Q21" s="45"/>
      <c r="R21" s="45"/>
    </row>
    <row r="22" spans="2:18" ht="14.25" customHeight="1">
      <c r="B22" s="43"/>
      <c r="C22" s="293" t="s">
        <v>107</v>
      </c>
      <c r="D22" s="166"/>
      <c r="E22" s="166"/>
      <c r="F22" s="9">
        <v>1</v>
      </c>
      <c r="G22" s="10">
        <v>15</v>
      </c>
      <c r="H22" s="22"/>
      <c r="I22" s="4">
        <v>31.27</v>
      </c>
      <c r="J22" s="11">
        <v>22.5</v>
      </c>
      <c r="K22" s="226">
        <v>208</v>
      </c>
      <c r="L22" s="227"/>
      <c r="M22" s="8">
        <f t="shared" si="1"/>
        <v>4680</v>
      </c>
      <c r="N22" s="44" t="e">
        <f>+#REF!</f>
        <v>#REF!</v>
      </c>
      <c r="O22" s="44" t="e">
        <f>+#REF!</f>
        <v>#REF!</v>
      </c>
      <c r="P22" s="44" t="e">
        <f>+#REF!</f>
        <v>#REF!</v>
      </c>
      <c r="Q22" s="45"/>
      <c r="R22" s="45"/>
    </row>
    <row r="23" spans="2:18" ht="14.25" customHeight="1">
      <c r="B23" s="43"/>
      <c r="C23" s="293" t="s">
        <v>108</v>
      </c>
      <c r="D23" s="166"/>
      <c r="E23" s="166"/>
      <c r="F23" s="9">
        <v>1</v>
      </c>
      <c r="G23" s="10">
        <v>15</v>
      </c>
      <c r="H23" s="22" t="s">
        <v>10</v>
      </c>
      <c r="I23" s="4">
        <v>26.74</v>
      </c>
      <c r="J23" s="11">
        <v>21</v>
      </c>
      <c r="K23" s="226">
        <v>2080</v>
      </c>
      <c r="L23" s="227"/>
      <c r="M23" s="8">
        <f t="shared" si="1"/>
        <v>43680</v>
      </c>
      <c r="N23" s="44" t="e">
        <f>+#REF!</f>
        <v>#REF!</v>
      </c>
      <c r="O23" s="44" t="e">
        <f>+#REF!</f>
        <v>#REF!</v>
      </c>
      <c r="P23" s="44" t="e">
        <f>+#REF!</f>
        <v>#REF!</v>
      </c>
      <c r="Q23" s="45"/>
      <c r="R23" s="45"/>
    </row>
    <row r="24" spans="2:18" ht="14.25" customHeight="1">
      <c r="B24" s="43"/>
      <c r="C24" s="291" t="s">
        <v>109</v>
      </c>
      <c r="D24" s="292"/>
      <c r="E24" s="293"/>
      <c r="F24" s="9">
        <v>1</v>
      </c>
      <c r="G24" s="10">
        <v>15</v>
      </c>
      <c r="H24" s="22" t="s">
        <v>10</v>
      </c>
      <c r="I24" s="4">
        <v>31.15</v>
      </c>
      <c r="J24" s="11">
        <v>24</v>
      </c>
      <c r="K24" s="226">
        <v>2080</v>
      </c>
      <c r="L24" s="227"/>
      <c r="M24" s="8">
        <f t="shared" si="1"/>
        <v>49920</v>
      </c>
      <c r="N24" s="44" t="e">
        <f>+#REF!</f>
        <v>#REF!</v>
      </c>
      <c r="O24" s="44" t="e">
        <f>+#REF!</f>
        <v>#REF!</v>
      </c>
      <c r="P24" s="44" t="e">
        <f>+#REF!</f>
        <v>#REF!</v>
      </c>
      <c r="Q24" s="45"/>
      <c r="R24" s="45"/>
    </row>
    <row r="25" spans="2:18" ht="14.25" customHeight="1">
      <c r="B25" s="43"/>
      <c r="C25" s="291" t="s">
        <v>110</v>
      </c>
      <c r="D25" s="292"/>
      <c r="E25" s="293"/>
      <c r="F25" s="9">
        <v>1</v>
      </c>
      <c r="G25" s="10">
        <v>15</v>
      </c>
      <c r="H25" s="22" t="s">
        <v>10</v>
      </c>
      <c r="I25" s="4">
        <v>32.46</v>
      </c>
      <c r="J25" s="11">
        <v>25</v>
      </c>
      <c r="K25" s="226">
        <v>2080</v>
      </c>
      <c r="L25" s="227"/>
      <c r="M25" s="8">
        <f t="shared" si="1"/>
        <v>52000</v>
      </c>
      <c r="N25" s="44" t="e">
        <f>+#REF!</f>
        <v>#REF!</v>
      </c>
      <c r="O25" s="44" t="e">
        <f>+#REF!</f>
        <v>#REF!</v>
      </c>
      <c r="P25" s="44" t="e">
        <f>+#REF!</f>
        <v>#REF!</v>
      </c>
      <c r="Q25" s="45"/>
      <c r="R25" s="45"/>
    </row>
    <row r="26" spans="2:18" ht="14.25" customHeight="1">
      <c r="B26" s="43"/>
      <c r="C26" s="291" t="s">
        <v>111</v>
      </c>
      <c r="D26" s="292"/>
      <c r="E26" s="293"/>
      <c r="F26" s="9">
        <v>1</v>
      </c>
      <c r="G26" s="10">
        <v>15</v>
      </c>
      <c r="H26" s="22" t="s">
        <v>10</v>
      </c>
      <c r="I26" s="4">
        <v>30.25</v>
      </c>
      <c r="J26" s="11">
        <v>24</v>
      </c>
      <c r="K26" s="226">
        <v>2080</v>
      </c>
      <c r="L26" s="227"/>
      <c r="M26" s="8">
        <f t="shared" si="1"/>
        <v>49920</v>
      </c>
      <c r="N26" s="44" t="e">
        <f>+#REF!</f>
        <v>#REF!</v>
      </c>
      <c r="O26" s="44" t="e">
        <f>+#REF!</f>
        <v>#REF!</v>
      </c>
      <c r="P26" s="44" t="e">
        <f>+#REF!</f>
        <v>#REF!</v>
      </c>
      <c r="Q26" s="45"/>
      <c r="R26" s="45"/>
    </row>
    <row r="27" spans="2:18" ht="14.25" customHeight="1">
      <c r="B27" s="43"/>
      <c r="C27" s="291" t="s">
        <v>112</v>
      </c>
      <c r="D27" s="292"/>
      <c r="E27" s="293"/>
      <c r="F27" s="9">
        <v>1</v>
      </c>
      <c r="G27" s="10">
        <v>15</v>
      </c>
      <c r="H27" s="22" t="s">
        <v>10</v>
      </c>
      <c r="I27" s="4">
        <v>30.25</v>
      </c>
      <c r="J27" s="11">
        <v>24</v>
      </c>
      <c r="K27" s="226">
        <v>2080</v>
      </c>
      <c r="L27" s="227"/>
      <c r="M27" s="8">
        <f t="shared" si="1"/>
        <v>49920</v>
      </c>
      <c r="N27" s="44" t="e">
        <f>+#REF!</f>
        <v>#REF!</v>
      </c>
      <c r="O27" s="44" t="e">
        <f>+#REF!</f>
        <v>#REF!</v>
      </c>
      <c r="P27" s="44" t="e">
        <f>+#REF!</f>
        <v>#REF!</v>
      </c>
      <c r="Q27" s="45"/>
      <c r="R27" s="45"/>
    </row>
    <row r="28" spans="2:18" ht="14.25" customHeight="1">
      <c r="B28" s="43"/>
      <c r="C28" s="291" t="s">
        <v>113</v>
      </c>
      <c r="D28" s="292"/>
      <c r="E28" s="293"/>
      <c r="F28" s="9">
        <v>1</v>
      </c>
      <c r="G28" s="10">
        <v>15</v>
      </c>
      <c r="H28" s="22" t="s">
        <v>10</v>
      </c>
      <c r="I28" s="4">
        <v>33.28</v>
      </c>
      <c r="J28" s="11">
        <v>26</v>
      </c>
      <c r="K28" s="226">
        <v>686</v>
      </c>
      <c r="L28" s="227"/>
      <c r="M28" s="8">
        <f t="shared" si="1"/>
        <v>17836</v>
      </c>
      <c r="N28" s="44" t="e">
        <f>+#REF!</f>
        <v>#REF!</v>
      </c>
      <c r="O28" s="44" t="e">
        <f>+#REF!</f>
        <v>#REF!</v>
      </c>
      <c r="P28" s="44" t="e">
        <f>+#REF!</f>
        <v>#REF!</v>
      </c>
      <c r="Q28" s="45"/>
      <c r="R28" s="45"/>
    </row>
    <row r="29" spans="2:18" ht="14.25" customHeight="1">
      <c r="B29" s="43"/>
      <c r="C29" s="291" t="s">
        <v>114</v>
      </c>
      <c r="D29" s="292"/>
      <c r="E29" s="293"/>
      <c r="F29" s="9">
        <v>2</v>
      </c>
      <c r="G29" s="10">
        <v>15</v>
      </c>
      <c r="H29" s="22" t="s">
        <v>10</v>
      </c>
      <c r="I29" s="4">
        <v>26.4</v>
      </c>
      <c r="J29" s="11">
        <v>21.5</v>
      </c>
      <c r="K29" s="226">
        <v>2080</v>
      </c>
      <c r="L29" s="227"/>
      <c r="M29" s="8">
        <f t="shared" si="1"/>
        <v>89440</v>
      </c>
      <c r="N29" s="44" t="e">
        <f>+#REF!</f>
        <v>#REF!</v>
      </c>
      <c r="O29" s="44" t="e">
        <f>+#REF!</f>
        <v>#REF!</v>
      </c>
      <c r="P29" s="44" t="e">
        <f>+#REF!</f>
        <v>#REF!</v>
      </c>
      <c r="Q29" s="45"/>
      <c r="R29" s="45"/>
    </row>
    <row r="30" spans="2:18" ht="14.25" customHeight="1">
      <c r="B30" s="43"/>
      <c r="C30" s="166" t="s">
        <v>115</v>
      </c>
      <c r="D30" s="166"/>
      <c r="E30" s="166"/>
      <c r="F30" s="9"/>
      <c r="G30" s="12"/>
      <c r="H30" s="86"/>
      <c r="I30" s="12"/>
      <c r="J30" s="13"/>
      <c r="K30" s="274"/>
      <c r="L30" s="275"/>
      <c r="M30" s="8">
        <v>-26267</v>
      </c>
      <c r="N30" s="44" t="e">
        <f>+#REF!</f>
        <v>#REF!</v>
      </c>
      <c r="O30" s="44" t="e">
        <f>+#REF!</f>
        <v>#REF!</v>
      </c>
      <c r="P30" s="44" t="e">
        <f>+#REF!</f>
        <v>#REF!</v>
      </c>
      <c r="Q30" s="45"/>
      <c r="R30" s="45"/>
    </row>
    <row r="31" spans="2:18" ht="14.25" customHeight="1">
      <c r="B31" s="43"/>
      <c r="C31" s="276" t="s">
        <v>16</v>
      </c>
      <c r="D31" s="277"/>
      <c r="E31" s="277"/>
      <c r="F31" s="277"/>
      <c r="G31" s="277"/>
      <c r="H31" s="277"/>
      <c r="I31" s="277"/>
      <c r="J31" s="277"/>
      <c r="K31" s="277"/>
      <c r="L31" s="278"/>
      <c r="M31" s="48">
        <f>SUM(M16:M30)</f>
        <v>1384382.76</v>
      </c>
      <c r="N31" s="48" t="e">
        <f>SUM(N16:N30)</f>
        <v>#REF!</v>
      </c>
      <c r="O31" s="48" t="e">
        <f>SUM(O16:O30)</f>
        <v>#REF!</v>
      </c>
      <c r="P31" s="48" t="e">
        <f>SUM(P16:P30)</f>
        <v>#REF!</v>
      </c>
      <c r="Q31" s="45"/>
      <c r="R31" s="45"/>
    </row>
    <row r="32" spans="2:18" ht="18" customHeight="1">
      <c r="B32" s="49"/>
      <c r="C32" s="249" t="s">
        <v>116</v>
      </c>
      <c r="D32" s="279"/>
      <c r="E32" s="279"/>
      <c r="F32" s="279"/>
      <c r="G32" s="279"/>
      <c r="H32" s="279"/>
      <c r="I32" s="279"/>
      <c r="J32" s="279"/>
      <c r="K32" s="279"/>
      <c r="L32" s="280"/>
      <c r="M32" s="47" t="e">
        <f>+M13+M31</f>
        <v>#REF!</v>
      </c>
      <c r="N32" s="47" t="e">
        <f>+N13+N31+0.01</f>
        <v>#REF!</v>
      </c>
      <c r="O32" s="47" t="e">
        <f t="shared" ref="O32:P32" si="2">+O13+O31</f>
        <v>#REF!</v>
      </c>
      <c r="P32" s="47" t="e">
        <f t="shared" si="2"/>
        <v>#REF!</v>
      </c>
      <c r="Q32" s="45"/>
      <c r="R32" s="45"/>
    </row>
    <row r="33" spans="2:18" ht="14.25" customHeight="1">
      <c r="B33" s="50" t="s">
        <v>17</v>
      </c>
      <c r="C33" s="281" t="s">
        <v>117</v>
      </c>
      <c r="D33" s="282"/>
      <c r="E33" s="282"/>
      <c r="F33" s="283"/>
      <c r="G33" s="51" t="s">
        <v>118</v>
      </c>
      <c r="H33" s="52" t="s">
        <v>10</v>
      </c>
      <c r="I33" s="51" t="s">
        <v>119</v>
      </c>
      <c r="J33" s="284">
        <v>0.25</v>
      </c>
      <c r="K33" s="285"/>
      <c r="L33" s="286"/>
      <c r="M33" s="47" t="e">
        <f>ROUND(M32*J33,2)-0.01</f>
        <v>#REF!</v>
      </c>
      <c r="N33" s="44" t="e">
        <f>+N32*$J$33-0.01</f>
        <v>#REF!</v>
      </c>
      <c r="O33" s="44" t="e">
        <f t="shared" ref="O33:P33" si="3">+O32*$J$33</f>
        <v>#REF!</v>
      </c>
      <c r="P33" s="44" t="e">
        <f t="shared" si="3"/>
        <v>#REF!</v>
      </c>
      <c r="Q33" s="45"/>
      <c r="R33" s="45"/>
    </row>
    <row r="34" spans="2:18" ht="18" customHeight="1">
      <c r="B34" s="53" t="s">
        <v>120</v>
      </c>
      <c r="C34" s="248" t="s">
        <v>121</v>
      </c>
      <c r="D34" s="248"/>
      <c r="E34" s="248"/>
      <c r="F34" s="248"/>
      <c r="G34" s="248"/>
      <c r="H34" s="248"/>
      <c r="I34" s="248"/>
      <c r="J34" s="248"/>
      <c r="K34" s="248"/>
      <c r="L34" s="248"/>
      <c r="M34" s="47">
        <v>2000</v>
      </c>
      <c r="N34" s="44">
        <f>'[5]B-1.2 FY19-20'!M34</f>
        <v>2000</v>
      </c>
      <c r="O34" s="44">
        <f>'[5]B-1.3 FY20-21'!M34</f>
        <v>2000</v>
      </c>
      <c r="P34" s="44">
        <f>'[5]B-1.4 Optional FY21-22'!M34</f>
        <v>2000</v>
      </c>
      <c r="Q34" s="45"/>
      <c r="R34" s="45"/>
    </row>
    <row r="35" spans="2:18" ht="18" customHeight="1">
      <c r="B35" s="54" t="s">
        <v>122</v>
      </c>
      <c r="C35" s="248" t="s">
        <v>123</v>
      </c>
      <c r="D35" s="248"/>
      <c r="E35" s="248"/>
      <c r="F35" s="248"/>
      <c r="G35" s="248"/>
      <c r="H35" s="248"/>
      <c r="I35" s="248"/>
      <c r="J35" s="248"/>
      <c r="K35" s="248"/>
      <c r="L35" s="248"/>
      <c r="M35" s="47">
        <v>4000</v>
      </c>
      <c r="N35" s="44" t="e">
        <f>+#REF!</f>
        <v>#REF!</v>
      </c>
      <c r="O35" s="44" t="e">
        <f>+#REF!</f>
        <v>#REF!</v>
      </c>
      <c r="P35" s="44" t="e">
        <f>+#REF!</f>
        <v>#REF!</v>
      </c>
      <c r="Q35" s="45"/>
      <c r="R35" s="45"/>
    </row>
    <row r="36" spans="2:18" ht="18" customHeight="1">
      <c r="B36" s="55"/>
      <c r="C36" s="249" t="s">
        <v>124</v>
      </c>
      <c r="D36" s="250"/>
      <c r="E36" s="250"/>
      <c r="F36" s="250"/>
      <c r="G36" s="250"/>
      <c r="H36" s="250"/>
      <c r="I36" s="250"/>
      <c r="J36" s="250"/>
      <c r="K36" s="250"/>
      <c r="L36" s="250"/>
      <c r="M36" s="47" t="e">
        <f>SUM(M32:M35)</f>
        <v>#REF!</v>
      </c>
      <c r="N36" s="47" t="e">
        <f>SUM(N32:N35)</f>
        <v>#REF!</v>
      </c>
      <c r="O36" s="47" t="e">
        <f>SUM(O32:O35)+0.01</f>
        <v>#REF!</v>
      </c>
      <c r="P36" s="47" t="e">
        <f>SUM(P32:P35)-0.01</f>
        <v>#REF!</v>
      </c>
      <c r="Q36" s="45"/>
      <c r="R36" s="45"/>
    </row>
    <row r="37" spans="2:18" ht="18" customHeight="1">
      <c r="B37" s="56" t="s">
        <v>20</v>
      </c>
      <c r="C37" s="264" t="s">
        <v>125</v>
      </c>
      <c r="D37" s="265"/>
      <c r="E37" s="265"/>
      <c r="F37" s="265"/>
      <c r="G37" s="265"/>
      <c r="H37" s="265"/>
      <c r="I37" s="265"/>
      <c r="J37" s="265"/>
      <c r="K37" s="265"/>
      <c r="L37" s="265"/>
      <c r="M37" s="260"/>
    </row>
    <row r="38" spans="2:18" ht="15">
      <c r="B38" s="268"/>
      <c r="C38" s="270" t="s">
        <v>126</v>
      </c>
      <c r="D38" s="271"/>
      <c r="E38" s="271"/>
      <c r="F38" s="272" t="s">
        <v>127</v>
      </c>
      <c r="G38" s="271"/>
      <c r="H38" s="271"/>
      <c r="I38" s="271"/>
      <c r="J38" s="271"/>
      <c r="K38" s="271"/>
      <c r="L38" s="271"/>
      <c r="M38" s="57" t="s">
        <v>22</v>
      </c>
    </row>
    <row r="39" spans="2:18" ht="14.25">
      <c r="B39" s="269"/>
      <c r="C39" s="273"/>
      <c r="D39" s="273"/>
      <c r="E39" s="273"/>
      <c r="F39" s="273"/>
      <c r="G39" s="273"/>
      <c r="H39" s="273"/>
      <c r="I39" s="273"/>
      <c r="J39" s="273"/>
      <c r="K39" s="273"/>
      <c r="L39" s="273"/>
      <c r="M39" s="44">
        <v>0</v>
      </c>
      <c r="N39" s="44">
        <v>0</v>
      </c>
      <c r="O39" s="44">
        <v>0</v>
      </c>
      <c r="P39" s="44">
        <v>0</v>
      </c>
      <c r="Q39" s="45"/>
      <c r="R39" s="45"/>
    </row>
    <row r="40" spans="2:18" ht="14.25">
      <c r="B40" s="269"/>
      <c r="C40" s="166" t="s">
        <v>128</v>
      </c>
      <c r="D40" s="166"/>
      <c r="E40" s="166"/>
      <c r="F40" s="287" t="s">
        <v>129</v>
      </c>
      <c r="G40" s="287"/>
      <c r="H40" s="287"/>
      <c r="I40" s="287"/>
      <c r="J40" s="287"/>
      <c r="K40" s="287"/>
      <c r="L40" s="287"/>
      <c r="M40" s="44">
        <v>25000</v>
      </c>
      <c r="N40" s="44">
        <v>25000</v>
      </c>
      <c r="O40" s="44">
        <v>12500</v>
      </c>
      <c r="P40" s="44">
        <v>5000</v>
      </c>
    </row>
    <row r="41" spans="2:18" ht="14.25">
      <c r="B41" s="269"/>
      <c r="C41" s="288"/>
      <c r="D41" s="289"/>
      <c r="E41" s="290"/>
      <c r="F41" s="288"/>
      <c r="G41" s="289"/>
      <c r="H41" s="289"/>
      <c r="I41" s="289"/>
      <c r="J41" s="289"/>
      <c r="K41" s="289"/>
      <c r="L41" s="290"/>
      <c r="M41" s="44">
        <v>0</v>
      </c>
      <c r="N41" s="44">
        <v>0</v>
      </c>
      <c r="O41" s="44">
        <v>0</v>
      </c>
      <c r="P41" s="44">
        <v>0</v>
      </c>
    </row>
    <row r="42" spans="2:18" ht="14.25">
      <c r="B42" s="269"/>
      <c r="C42" s="273"/>
      <c r="D42" s="273"/>
      <c r="E42" s="273"/>
      <c r="F42" s="273"/>
      <c r="G42" s="273"/>
      <c r="H42" s="273"/>
      <c r="I42" s="273"/>
      <c r="J42" s="273"/>
      <c r="K42" s="273"/>
      <c r="L42" s="273"/>
      <c r="M42" s="44">
        <v>0</v>
      </c>
      <c r="N42" s="44">
        <v>0</v>
      </c>
      <c r="O42" s="44">
        <v>0</v>
      </c>
      <c r="P42" s="44">
        <v>0</v>
      </c>
    </row>
    <row r="43" spans="2:18" ht="16.5" customHeight="1">
      <c r="B43" s="55"/>
      <c r="C43" s="249" t="s">
        <v>23</v>
      </c>
      <c r="D43" s="250"/>
      <c r="E43" s="250"/>
      <c r="F43" s="250"/>
      <c r="G43" s="250"/>
      <c r="H43" s="250"/>
      <c r="I43" s="250"/>
      <c r="J43" s="250"/>
      <c r="K43" s="250"/>
      <c r="L43" s="250"/>
      <c r="M43" s="44">
        <f>SUM(M39:M42)</f>
        <v>25000</v>
      </c>
      <c r="N43" s="44">
        <f>SUM(N39:N42)</f>
        <v>25000</v>
      </c>
      <c r="O43" s="44">
        <f t="shared" ref="O43:P43" si="4">SUM(O39:O42)</f>
        <v>12500</v>
      </c>
      <c r="P43" s="44">
        <f t="shared" si="4"/>
        <v>5000</v>
      </c>
    </row>
    <row r="44" spans="2:18" ht="18" customHeight="1">
      <c r="B44" s="56" t="s">
        <v>24</v>
      </c>
      <c r="C44" s="259" t="s">
        <v>130</v>
      </c>
      <c r="D44" s="259"/>
      <c r="E44" s="259"/>
      <c r="F44" s="259"/>
      <c r="G44" s="259"/>
      <c r="H44" s="259"/>
      <c r="I44" s="259"/>
      <c r="J44" s="259"/>
      <c r="K44" s="259"/>
      <c r="L44" s="259"/>
      <c r="M44" s="260"/>
    </row>
    <row r="45" spans="2:18" ht="14.25">
      <c r="B45" s="58"/>
      <c r="C45" s="257" t="s">
        <v>131</v>
      </c>
      <c r="D45" s="257"/>
      <c r="E45" s="257"/>
      <c r="F45" s="257"/>
      <c r="G45" s="257"/>
      <c r="H45" s="257"/>
      <c r="I45" s="257"/>
      <c r="J45" s="257"/>
      <c r="K45" s="257"/>
      <c r="L45" s="257"/>
      <c r="M45" s="44" t="e">
        <f>+#REF!</f>
        <v>#REF!</v>
      </c>
      <c r="N45" s="44" t="e">
        <f>+#REF!</f>
        <v>#REF!</v>
      </c>
      <c r="O45" s="44" t="e">
        <f>+#REF!</f>
        <v>#REF!</v>
      </c>
      <c r="P45" s="44" t="e">
        <f>+#REF!</f>
        <v>#REF!</v>
      </c>
      <c r="Q45" s="45"/>
      <c r="R45" s="45"/>
    </row>
    <row r="46" spans="2:18" ht="14.25">
      <c r="B46" s="43"/>
      <c r="C46" s="257" t="s">
        <v>132</v>
      </c>
      <c r="D46" s="257"/>
      <c r="E46" s="257"/>
      <c r="F46" s="257"/>
      <c r="G46" s="257"/>
      <c r="H46" s="257"/>
      <c r="I46" s="257"/>
      <c r="J46" s="257"/>
      <c r="K46" s="257"/>
      <c r="L46" s="257"/>
      <c r="M46" s="44" t="e">
        <f>+#REF!</f>
        <v>#REF!</v>
      </c>
      <c r="N46" s="44" t="e">
        <f>+#REF!</f>
        <v>#REF!</v>
      </c>
      <c r="O46" s="44" t="e">
        <f>+#REF!</f>
        <v>#REF!</v>
      </c>
      <c r="P46" s="44" t="e">
        <f>+#REF!</f>
        <v>#REF!</v>
      </c>
      <c r="Q46" s="45"/>
      <c r="R46" s="45"/>
    </row>
    <row r="47" spans="2:18" ht="14.25">
      <c r="B47" s="43"/>
      <c r="C47" s="261" t="s">
        <v>133</v>
      </c>
      <c r="D47" s="262"/>
      <c r="E47" s="262"/>
      <c r="F47" s="262"/>
      <c r="G47" s="262"/>
      <c r="H47" s="262"/>
      <c r="I47" s="262"/>
      <c r="J47" s="262"/>
      <c r="K47" s="262"/>
      <c r="L47" s="263"/>
      <c r="M47" s="44" t="e">
        <f>+#REF!</f>
        <v>#REF!</v>
      </c>
      <c r="N47" s="44" t="e">
        <f>+#REF!</f>
        <v>#REF!</v>
      </c>
      <c r="O47" s="44" t="e">
        <f>+#REF!</f>
        <v>#REF!</v>
      </c>
      <c r="P47" s="44" t="e">
        <f>+#REF!</f>
        <v>#REF!</v>
      </c>
      <c r="Q47" s="45"/>
      <c r="R47" s="45"/>
    </row>
    <row r="48" spans="2:18" ht="14.25">
      <c r="B48" s="43"/>
      <c r="C48" s="261" t="s">
        <v>134</v>
      </c>
      <c r="D48" s="262"/>
      <c r="E48" s="262"/>
      <c r="F48" s="262"/>
      <c r="G48" s="262"/>
      <c r="H48" s="262"/>
      <c r="I48" s="262"/>
      <c r="J48" s="262"/>
      <c r="K48" s="262"/>
      <c r="L48" s="263"/>
      <c r="M48" s="44" t="e">
        <f>+#REF!</f>
        <v>#REF!</v>
      </c>
      <c r="N48" s="44" t="e">
        <f>+#REF!</f>
        <v>#REF!</v>
      </c>
      <c r="O48" s="44" t="e">
        <f>+#REF!</f>
        <v>#REF!</v>
      </c>
      <c r="P48" s="44" t="e">
        <f>+#REF!</f>
        <v>#REF!</v>
      </c>
      <c r="Q48" s="45"/>
      <c r="R48" s="45"/>
    </row>
    <row r="49" spans="2:18" ht="14.25">
      <c r="B49" s="43"/>
      <c r="C49" s="257" t="s">
        <v>135</v>
      </c>
      <c r="D49" s="257"/>
      <c r="E49" s="257"/>
      <c r="F49" s="257"/>
      <c r="G49" s="257"/>
      <c r="H49" s="257"/>
      <c r="I49" s="257"/>
      <c r="J49" s="257"/>
      <c r="K49" s="257"/>
      <c r="L49" s="257"/>
      <c r="M49" s="44" t="e">
        <f>+#REF!</f>
        <v>#REF!</v>
      </c>
      <c r="N49" s="44" t="e">
        <f>+#REF!</f>
        <v>#REF!</v>
      </c>
      <c r="O49" s="44" t="e">
        <f>+#REF!</f>
        <v>#REF!</v>
      </c>
      <c r="P49" s="44" t="e">
        <f>+#REF!</f>
        <v>#REF!</v>
      </c>
      <c r="Q49" s="45"/>
      <c r="R49" s="45"/>
    </row>
    <row r="50" spans="2:18" ht="14.25">
      <c r="B50" s="43"/>
      <c r="C50" s="266" t="s">
        <v>136</v>
      </c>
      <c r="D50" s="267"/>
      <c r="E50" s="267"/>
      <c r="F50" s="267"/>
      <c r="G50" s="267"/>
      <c r="H50" s="267"/>
      <c r="I50" s="267"/>
      <c r="J50" s="267"/>
      <c r="K50" s="267"/>
      <c r="L50" s="267"/>
      <c r="M50" s="44" t="e">
        <f>+#REF!</f>
        <v>#REF!</v>
      </c>
      <c r="N50" s="44" t="e">
        <f>+#REF!</f>
        <v>#REF!</v>
      </c>
      <c r="O50" s="44" t="e">
        <f>+#REF!</f>
        <v>#REF!</v>
      </c>
      <c r="P50" s="44" t="e">
        <f>+#REF!</f>
        <v>#REF!</v>
      </c>
      <c r="Q50" s="45"/>
      <c r="R50" s="45"/>
    </row>
    <row r="51" spans="2:18" ht="14.25">
      <c r="B51" s="43"/>
      <c r="C51" s="257" t="s">
        <v>137</v>
      </c>
      <c r="D51" s="257"/>
      <c r="E51" s="257"/>
      <c r="F51" s="257"/>
      <c r="G51" s="257"/>
      <c r="H51" s="257"/>
      <c r="I51" s="257"/>
      <c r="J51" s="257"/>
      <c r="K51" s="257"/>
      <c r="L51" s="257"/>
      <c r="M51" s="44" t="e">
        <f>+#REF!</f>
        <v>#REF!</v>
      </c>
      <c r="N51" s="44" t="e">
        <f>+#REF!</f>
        <v>#REF!</v>
      </c>
      <c r="O51" s="44" t="e">
        <f>+#REF!</f>
        <v>#REF!</v>
      </c>
      <c r="P51" s="44" t="e">
        <f>+#REF!</f>
        <v>#REF!</v>
      </c>
      <c r="Q51" s="45"/>
      <c r="R51" s="45"/>
    </row>
    <row r="52" spans="2:18" ht="14.25">
      <c r="B52" s="43"/>
      <c r="C52" s="257" t="s">
        <v>138</v>
      </c>
      <c r="D52" s="257"/>
      <c r="E52" s="257"/>
      <c r="F52" s="257"/>
      <c r="G52" s="257"/>
      <c r="H52" s="257"/>
      <c r="I52" s="257"/>
      <c r="J52" s="257"/>
      <c r="K52" s="257"/>
      <c r="L52" s="257"/>
      <c r="M52" s="44" t="e">
        <f>+#REF!</f>
        <v>#REF!</v>
      </c>
      <c r="N52" s="44" t="e">
        <f>+#REF!</f>
        <v>#REF!</v>
      </c>
      <c r="O52" s="44" t="e">
        <f>+#REF!</f>
        <v>#REF!</v>
      </c>
      <c r="P52" s="44" t="e">
        <f>+#REF!</f>
        <v>#REF!</v>
      </c>
      <c r="Q52" s="45"/>
      <c r="R52" s="45"/>
    </row>
    <row r="53" spans="2:18" ht="14.25">
      <c r="B53" s="43"/>
      <c r="C53" s="257" t="s">
        <v>139</v>
      </c>
      <c r="D53" s="257"/>
      <c r="E53" s="257"/>
      <c r="F53" s="257"/>
      <c r="G53" s="257"/>
      <c r="H53" s="257"/>
      <c r="I53" s="257"/>
      <c r="J53" s="257"/>
      <c r="K53" s="257"/>
      <c r="L53" s="257"/>
      <c r="M53" s="44" t="e">
        <f>+#REF!</f>
        <v>#REF!</v>
      </c>
      <c r="N53" s="44" t="e">
        <f>+#REF!</f>
        <v>#REF!</v>
      </c>
      <c r="O53" s="44" t="e">
        <f>+#REF!</f>
        <v>#REF!</v>
      </c>
      <c r="P53" s="44" t="e">
        <f>+#REF!</f>
        <v>#REF!</v>
      </c>
      <c r="Q53" s="45"/>
      <c r="R53" s="45"/>
    </row>
    <row r="54" spans="2:18" ht="14.25">
      <c r="B54" s="43"/>
      <c r="C54" s="257" t="s">
        <v>140</v>
      </c>
      <c r="D54" s="257"/>
      <c r="E54" s="257"/>
      <c r="F54" s="257"/>
      <c r="G54" s="257"/>
      <c r="H54" s="257"/>
      <c r="I54" s="257"/>
      <c r="J54" s="257"/>
      <c r="K54" s="257"/>
      <c r="L54" s="257"/>
      <c r="M54" s="44" t="e">
        <f>+#REF!</f>
        <v>#REF!</v>
      </c>
      <c r="N54" s="44" t="e">
        <f>+#REF!</f>
        <v>#REF!</v>
      </c>
      <c r="O54" s="44" t="e">
        <f>+#REF!</f>
        <v>#REF!</v>
      </c>
      <c r="P54" s="44" t="e">
        <f>+#REF!</f>
        <v>#REF!</v>
      </c>
      <c r="Q54" s="45"/>
      <c r="R54" s="45"/>
    </row>
    <row r="55" spans="2:18" ht="14.25">
      <c r="B55" s="43"/>
      <c r="C55" s="258" t="s">
        <v>141</v>
      </c>
      <c r="D55" s="258"/>
      <c r="E55" s="258"/>
      <c r="F55" s="258"/>
      <c r="G55" s="258"/>
      <c r="H55" s="258"/>
      <c r="I55" s="258"/>
      <c r="J55" s="258"/>
      <c r="K55" s="258"/>
      <c r="L55" s="258"/>
      <c r="M55" s="44" t="e">
        <f>+#REF!</f>
        <v>#REF!</v>
      </c>
      <c r="N55" s="44" t="e">
        <f>+#REF!</f>
        <v>#REF!</v>
      </c>
      <c r="O55" s="44" t="e">
        <f>+#REF!</f>
        <v>#REF!</v>
      </c>
      <c r="P55" s="44" t="e">
        <f>+#REF!</f>
        <v>#REF!</v>
      </c>
      <c r="Q55" s="45"/>
      <c r="R55" s="45"/>
    </row>
    <row r="56" spans="2:18" ht="18" customHeight="1">
      <c r="B56" s="43"/>
      <c r="C56" s="249" t="s">
        <v>142</v>
      </c>
      <c r="D56" s="250"/>
      <c r="E56" s="250"/>
      <c r="F56" s="250"/>
      <c r="G56" s="250"/>
      <c r="H56" s="250"/>
      <c r="I56" s="250"/>
      <c r="J56" s="250"/>
      <c r="K56" s="250"/>
      <c r="L56" s="250"/>
      <c r="M56" s="44" t="e">
        <f>SUM(M45:M55)</f>
        <v>#REF!</v>
      </c>
      <c r="N56" s="44" t="e">
        <f>SUM(N45:N55)</f>
        <v>#REF!</v>
      </c>
      <c r="O56" s="44" t="e">
        <f>SUM(O45:O55)-0.01</f>
        <v>#REF!</v>
      </c>
      <c r="P56" s="44" t="e">
        <f>SUM(P45:P55)</f>
        <v>#REF!</v>
      </c>
      <c r="Q56" s="45"/>
      <c r="R56" s="45"/>
    </row>
    <row r="57" spans="2:18" ht="18" customHeight="1">
      <c r="B57" s="55"/>
      <c r="C57" s="251" t="s">
        <v>26</v>
      </c>
      <c r="D57" s="252"/>
      <c r="E57" s="252"/>
      <c r="F57" s="252"/>
      <c r="G57" s="253"/>
      <c r="H57" s="253"/>
      <c r="I57" s="253"/>
      <c r="J57" s="253"/>
      <c r="K57" s="253"/>
      <c r="L57" s="253"/>
      <c r="M57" s="44" t="e">
        <f>+M36+M56</f>
        <v>#REF!</v>
      </c>
      <c r="N57" s="44" t="e">
        <f>+N36+N56</f>
        <v>#REF!</v>
      </c>
      <c r="O57" s="44" t="e">
        <f>+O36+O56</f>
        <v>#REF!</v>
      </c>
      <c r="P57" s="44" t="e">
        <f>+P36+P56</f>
        <v>#REF!</v>
      </c>
      <c r="Q57" s="45"/>
      <c r="R57" s="45"/>
    </row>
    <row r="58" spans="2:18" ht="18" customHeight="1">
      <c r="B58" s="59" t="s">
        <v>27</v>
      </c>
      <c r="C58" s="247" t="s">
        <v>28</v>
      </c>
      <c r="D58" s="248"/>
      <c r="E58" s="248"/>
      <c r="F58" s="248"/>
      <c r="G58" s="254" t="s">
        <v>29</v>
      </c>
      <c r="H58" s="254"/>
      <c r="I58" s="254"/>
      <c r="J58" s="254"/>
      <c r="K58" s="254"/>
      <c r="L58" s="72" t="e">
        <f>+#REF!</f>
        <v>#REF!</v>
      </c>
      <c r="M58" s="44" t="e">
        <f>+M57*L58-0.01</f>
        <v>#REF!</v>
      </c>
      <c r="N58" s="44" t="e">
        <f>+N57*$L$58</f>
        <v>#REF!</v>
      </c>
      <c r="O58" s="44" t="e">
        <f>+O57*$L$58-0.01</f>
        <v>#REF!</v>
      </c>
      <c r="P58" s="44" t="e">
        <f t="shared" ref="P58" si="5">+P57*$L$58</f>
        <v>#REF!</v>
      </c>
      <c r="Q58" s="45"/>
      <c r="R58" s="45"/>
    </row>
    <row r="59" spans="2:18" ht="18" customHeight="1">
      <c r="B59" s="92" t="s">
        <v>31</v>
      </c>
      <c r="C59" s="255" t="s">
        <v>143</v>
      </c>
      <c r="D59" s="256"/>
      <c r="E59" s="256"/>
      <c r="F59" s="256"/>
      <c r="G59" s="254" t="s">
        <v>29</v>
      </c>
      <c r="H59" s="254"/>
      <c r="I59" s="254"/>
      <c r="J59" s="254"/>
      <c r="K59" s="254"/>
      <c r="L59" s="60" t="s">
        <v>144</v>
      </c>
      <c r="M59" s="44">
        <v>0</v>
      </c>
      <c r="N59" s="44">
        <v>0</v>
      </c>
      <c r="O59" s="44">
        <v>0</v>
      </c>
      <c r="P59" s="44">
        <v>0</v>
      </c>
    </row>
    <row r="60" spans="2:18" ht="18" customHeight="1">
      <c r="B60" s="92" t="s">
        <v>32</v>
      </c>
      <c r="C60" s="247" t="s">
        <v>145</v>
      </c>
      <c r="D60" s="248"/>
      <c r="E60" s="248"/>
      <c r="F60" s="248"/>
      <c r="G60" s="254" t="s">
        <v>29</v>
      </c>
      <c r="H60" s="254"/>
      <c r="I60" s="254"/>
      <c r="J60" s="254"/>
      <c r="K60" s="254"/>
      <c r="L60" s="60" t="s">
        <v>144</v>
      </c>
      <c r="M60" s="44">
        <v>0</v>
      </c>
      <c r="N60" s="44">
        <v>0</v>
      </c>
      <c r="O60" s="44">
        <v>0</v>
      </c>
      <c r="P60" s="44">
        <v>0</v>
      </c>
    </row>
    <row r="61" spans="2:18" ht="18" customHeight="1">
      <c r="B61" s="61" t="s">
        <v>41</v>
      </c>
      <c r="C61" s="93" t="s">
        <v>33</v>
      </c>
      <c r="D61" s="94"/>
      <c r="E61" s="94"/>
      <c r="F61" s="94"/>
      <c r="G61" s="158" t="s">
        <v>34</v>
      </c>
      <c r="H61" s="158"/>
      <c r="I61" s="158"/>
      <c r="J61" s="158" t="s">
        <v>35</v>
      </c>
      <c r="K61" s="158"/>
      <c r="L61" s="158"/>
      <c r="M61" s="62"/>
      <c r="N61" s="62"/>
      <c r="O61" s="62"/>
      <c r="P61" s="62"/>
    </row>
    <row r="62" spans="2:18" ht="18" customHeight="1">
      <c r="B62" s="63"/>
      <c r="C62" s="244" t="s">
        <v>146</v>
      </c>
      <c r="D62" s="245"/>
      <c r="E62" s="245"/>
      <c r="F62" s="246"/>
      <c r="G62" s="236">
        <v>75</v>
      </c>
      <c r="H62" s="237"/>
      <c r="I62" s="238"/>
      <c r="J62" s="236">
        <v>400</v>
      </c>
      <c r="K62" s="237"/>
      <c r="L62" s="238"/>
      <c r="M62" s="44"/>
      <c r="N62" s="44"/>
      <c r="O62" s="44"/>
      <c r="P62" s="44"/>
      <c r="Q62" s="45"/>
      <c r="R62" s="45"/>
    </row>
    <row r="63" spans="2:18" ht="18" customHeight="1">
      <c r="B63" s="63"/>
      <c r="C63" s="235" t="s">
        <v>147</v>
      </c>
      <c r="D63" s="235"/>
      <c r="E63" s="235"/>
      <c r="F63" s="235"/>
      <c r="G63" s="236">
        <v>75</v>
      </c>
      <c r="H63" s="237"/>
      <c r="I63" s="238"/>
      <c r="J63" s="236">
        <v>400</v>
      </c>
      <c r="K63" s="237"/>
      <c r="L63" s="238"/>
      <c r="M63" s="44"/>
      <c r="N63" s="44"/>
      <c r="O63" s="44"/>
      <c r="P63" s="44"/>
      <c r="Q63" s="45"/>
      <c r="R63" s="45"/>
    </row>
    <row r="64" spans="2:18" ht="18" customHeight="1">
      <c r="B64" s="63"/>
      <c r="C64" s="244" t="s">
        <v>38</v>
      </c>
      <c r="D64" s="245"/>
      <c r="E64" s="245"/>
      <c r="F64" s="246"/>
      <c r="G64" s="236">
        <v>75</v>
      </c>
      <c r="H64" s="237"/>
      <c r="I64" s="238"/>
      <c r="J64" s="236">
        <v>400</v>
      </c>
      <c r="K64" s="237"/>
      <c r="L64" s="238"/>
      <c r="M64" s="44"/>
      <c r="N64" s="44"/>
      <c r="O64" s="44"/>
      <c r="P64" s="44"/>
      <c r="Q64" s="45"/>
      <c r="R64" s="45"/>
    </row>
    <row r="65" spans="2:18" ht="18" customHeight="1">
      <c r="B65" s="63"/>
      <c r="C65" s="235" t="s">
        <v>148</v>
      </c>
      <c r="D65" s="235"/>
      <c r="E65" s="235"/>
      <c r="F65" s="235"/>
      <c r="G65" s="236">
        <v>30</v>
      </c>
      <c r="H65" s="237"/>
      <c r="I65" s="238"/>
      <c r="J65" s="236">
        <v>300</v>
      </c>
      <c r="K65" s="237"/>
      <c r="L65" s="238"/>
      <c r="M65" s="44"/>
      <c r="N65" s="44"/>
      <c r="O65" s="44"/>
      <c r="P65" s="44"/>
      <c r="Q65" s="45"/>
      <c r="R65" s="45"/>
    </row>
    <row r="66" spans="2:18" ht="18" customHeight="1">
      <c r="B66" s="63"/>
      <c r="C66" s="235" t="s">
        <v>40</v>
      </c>
      <c r="D66" s="235"/>
      <c r="E66" s="235"/>
      <c r="F66" s="235"/>
      <c r="G66" s="236">
        <v>30</v>
      </c>
      <c r="H66" s="237"/>
      <c r="I66" s="238"/>
      <c r="J66" s="236">
        <v>200</v>
      </c>
      <c r="K66" s="237"/>
      <c r="L66" s="238"/>
      <c r="M66" s="44"/>
      <c r="N66" s="44"/>
      <c r="O66" s="44"/>
      <c r="P66" s="44"/>
      <c r="Q66" s="45"/>
      <c r="R66" s="45"/>
    </row>
    <row r="67" spans="2:18" ht="18" customHeight="1">
      <c r="B67" s="63"/>
      <c r="C67" s="235" t="s">
        <v>149</v>
      </c>
      <c r="D67" s="235"/>
      <c r="E67" s="235"/>
      <c r="F67" s="235"/>
      <c r="G67" s="236">
        <v>30</v>
      </c>
      <c r="H67" s="237"/>
      <c r="I67" s="238"/>
      <c r="J67" s="236">
        <v>300</v>
      </c>
      <c r="K67" s="237"/>
      <c r="L67" s="238"/>
      <c r="M67" s="44"/>
      <c r="N67" s="44"/>
      <c r="O67" s="44"/>
      <c r="P67" s="44"/>
      <c r="Q67" s="45"/>
      <c r="R67" s="45"/>
    </row>
    <row r="68" spans="2:18" ht="18" customHeight="1">
      <c r="B68" s="64"/>
      <c r="C68" s="239" t="s">
        <v>150</v>
      </c>
      <c r="D68" s="239"/>
      <c r="E68" s="239"/>
      <c r="F68" s="239"/>
      <c r="G68" s="239"/>
      <c r="H68" s="239"/>
      <c r="I68" s="239"/>
      <c r="J68" s="239"/>
      <c r="K68" s="239"/>
      <c r="L68" s="240"/>
      <c r="M68" s="65" t="e">
        <f>+#REF!</f>
        <v>#REF!</v>
      </c>
      <c r="N68" s="65" t="e">
        <f>+#REF!</f>
        <v>#REF!</v>
      </c>
      <c r="O68" s="65" t="e">
        <f>+#REF!</f>
        <v>#REF!</v>
      </c>
      <c r="P68" s="65" t="e">
        <f>+#REF!</f>
        <v>#REF!</v>
      </c>
      <c r="Q68" s="45"/>
      <c r="R68" s="45"/>
    </row>
    <row r="69" spans="2:18" ht="18" customHeight="1" thickBot="1">
      <c r="B69" s="66"/>
      <c r="C69" s="241" t="s">
        <v>151</v>
      </c>
      <c r="D69" s="242"/>
      <c r="E69" s="242"/>
      <c r="F69" s="242"/>
      <c r="G69" s="242"/>
      <c r="H69" s="242"/>
      <c r="I69" s="242"/>
      <c r="J69" s="242"/>
      <c r="K69" s="242"/>
      <c r="L69" s="242"/>
      <c r="M69" s="67" t="e">
        <f>SUM(M36,M43,M56,M58:M60,M68)+0.01</f>
        <v>#REF!</v>
      </c>
      <c r="N69" s="67" t="e">
        <f>SUM(N36,N43,N56,N58:N60,N68)</f>
        <v>#REF!</v>
      </c>
      <c r="O69" s="67" t="e">
        <f>SUM(O36,O43,O56,O58:O60,O68)</f>
        <v>#REF!</v>
      </c>
      <c r="P69" s="67" t="e">
        <f>SUM(P36,P43,P56,P58:P60,P68)</f>
        <v>#REF!</v>
      </c>
      <c r="Q69" s="45"/>
      <c r="R69" s="45"/>
    </row>
    <row r="70" spans="2:18" ht="6" customHeight="1">
      <c r="B70" s="243"/>
      <c r="C70" s="243"/>
      <c r="D70" s="243"/>
      <c r="E70" s="243"/>
      <c r="F70" s="243"/>
      <c r="G70" s="243"/>
      <c r="H70" s="243"/>
      <c r="I70" s="243"/>
      <c r="J70" s="243"/>
      <c r="K70" s="243"/>
      <c r="L70" s="243"/>
      <c r="M70" s="243"/>
    </row>
    <row r="71" spans="2:18" ht="31.5" customHeight="1">
      <c r="B71" s="228" t="s">
        <v>152</v>
      </c>
      <c r="C71" s="229"/>
      <c r="D71" s="229"/>
      <c r="E71" s="229"/>
      <c r="F71" s="229"/>
      <c r="G71" s="229"/>
      <c r="H71" s="229"/>
      <c r="I71" s="229"/>
      <c r="J71" s="229"/>
      <c r="K71" s="229"/>
      <c r="L71" s="229"/>
      <c r="M71" s="229"/>
    </row>
    <row r="72" spans="2:18" ht="12.75" customHeight="1" thickBot="1">
      <c r="B72" s="230" t="s">
        <v>153</v>
      </c>
      <c r="C72" s="230"/>
      <c r="D72" s="230"/>
      <c r="E72" s="230"/>
      <c r="F72" s="68"/>
      <c r="G72" s="68"/>
      <c r="H72" s="69"/>
      <c r="I72" s="231" t="s">
        <v>154</v>
      </c>
      <c r="J72" s="231"/>
      <c r="K72" s="232"/>
      <c r="L72" s="232"/>
      <c r="M72" s="232"/>
    </row>
    <row r="73" spans="2:18" ht="12.75" customHeight="1">
      <c r="B73" s="70"/>
    </row>
    <row r="74" spans="2:18" ht="19.5" customHeight="1">
      <c r="M74" s="78"/>
    </row>
  </sheetData>
  <mergeCells count="124">
    <mergeCell ref="L6:L7"/>
    <mergeCell ref="M6:M7"/>
    <mergeCell ref="N6:N7"/>
    <mergeCell ref="O6:O7"/>
    <mergeCell ref="P6:P7"/>
    <mergeCell ref="L1:N1"/>
    <mergeCell ref="B2:N2"/>
    <mergeCell ref="B3:M3"/>
    <mergeCell ref="B4:M4"/>
    <mergeCell ref="B6:B7"/>
    <mergeCell ref="C6:E7"/>
    <mergeCell ref="F6:F7"/>
    <mergeCell ref="G6:I7"/>
    <mergeCell ref="J6:J7"/>
    <mergeCell ref="K6:K7"/>
    <mergeCell ref="M14:M15"/>
    <mergeCell ref="N14:N15"/>
    <mergeCell ref="O14:O15"/>
    <mergeCell ref="P14:P15"/>
    <mergeCell ref="C16:E16"/>
    <mergeCell ref="K16:L16"/>
    <mergeCell ref="C13:L13"/>
    <mergeCell ref="B14:B15"/>
    <mergeCell ref="C14:E15"/>
    <mergeCell ref="F14:F15"/>
    <mergeCell ref="G14:I15"/>
    <mergeCell ref="J14:J15"/>
    <mergeCell ref="K14:L15"/>
    <mergeCell ref="C27:E27"/>
    <mergeCell ref="K27:L27"/>
    <mergeCell ref="C28:E28"/>
    <mergeCell ref="K28:L28"/>
    <mergeCell ref="C29:E29"/>
    <mergeCell ref="K29:L29"/>
    <mergeCell ref="C17:E17"/>
    <mergeCell ref="K17:L17"/>
    <mergeCell ref="C25:E25"/>
    <mergeCell ref="K25:L25"/>
    <mergeCell ref="C26:E26"/>
    <mergeCell ref="K26:L26"/>
    <mergeCell ref="C18:E18"/>
    <mergeCell ref="K18:L18"/>
    <mergeCell ref="C19:E19"/>
    <mergeCell ref="K19:L19"/>
    <mergeCell ref="C20:E20"/>
    <mergeCell ref="K20:L20"/>
    <mergeCell ref="C23:E23"/>
    <mergeCell ref="K23:L23"/>
    <mergeCell ref="C24:E24"/>
    <mergeCell ref="K24:L24"/>
    <mergeCell ref="C21:E21"/>
    <mergeCell ref="C22:E22"/>
    <mergeCell ref="B38:B42"/>
    <mergeCell ref="C38:E38"/>
    <mergeCell ref="F38:L38"/>
    <mergeCell ref="C39:E39"/>
    <mergeCell ref="F39:L39"/>
    <mergeCell ref="C40:E40"/>
    <mergeCell ref="C30:E30"/>
    <mergeCell ref="K30:L30"/>
    <mergeCell ref="C31:L31"/>
    <mergeCell ref="C32:L32"/>
    <mergeCell ref="C33:F33"/>
    <mergeCell ref="J33:L33"/>
    <mergeCell ref="F40:L40"/>
    <mergeCell ref="C41:E41"/>
    <mergeCell ref="F41:L41"/>
    <mergeCell ref="C42:E42"/>
    <mergeCell ref="F42:L42"/>
    <mergeCell ref="C43:L43"/>
    <mergeCell ref="C34:L34"/>
    <mergeCell ref="C35:L35"/>
    <mergeCell ref="C36:L36"/>
    <mergeCell ref="C37:M37"/>
    <mergeCell ref="C50:L50"/>
    <mergeCell ref="C51:L51"/>
    <mergeCell ref="C52:L52"/>
    <mergeCell ref="C53:L53"/>
    <mergeCell ref="C54:L54"/>
    <mergeCell ref="C55:L55"/>
    <mergeCell ref="C44:M44"/>
    <mergeCell ref="C45:L45"/>
    <mergeCell ref="C46:L46"/>
    <mergeCell ref="C47:L47"/>
    <mergeCell ref="C48:L48"/>
    <mergeCell ref="C49:L49"/>
    <mergeCell ref="G60:K60"/>
    <mergeCell ref="J64:L64"/>
    <mergeCell ref="C60:F60"/>
    <mergeCell ref="G61:I61"/>
    <mergeCell ref="J61:L61"/>
    <mergeCell ref="C62:F62"/>
    <mergeCell ref="G62:I62"/>
    <mergeCell ref="J62:L62"/>
    <mergeCell ref="C56:L56"/>
    <mergeCell ref="C57:L57"/>
    <mergeCell ref="C58:F58"/>
    <mergeCell ref="G58:K58"/>
    <mergeCell ref="C59:F59"/>
    <mergeCell ref="G59:K59"/>
    <mergeCell ref="K21:L21"/>
    <mergeCell ref="K22:L22"/>
    <mergeCell ref="B71:M71"/>
    <mergeCell ref="B72:E72"/>
    <mergeCell ref="I72:J72"/>
    <mergeCell ref="K72:M72"/>
    <mergeCell ref="C8:D8"/>
    <mergeCell ref="C67:F67"/>
    <mergeCell ref="G67:I67"/>
    <mergeCell ref="J67:L67"/>
    <mergeCell ref="C68:L68"/>
    <mergeCell ref="C69:L69"/>
    <mergeCell ref="B70:M70"/>
    <mergeCell ref="C65:F65"/>
    <mergeCell ref="G65:I65"/>
    <mergeCell ref="J65:L65"/>
    <mergeCell ref="C66:F66"/>
    <mergeCell ref="G66:I66"/>
    <mergeCell ref="J66:L66"/>
    <mergeCell ref="C63:F63"/>
    <mergeCell ref="G63:I63"/>
    <mergeCell ref="J63:L63"/>
    <mergeCell ref="C64:F64"/>
    <mergeCell ref="G64:I64"/>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5e0e01d7-26dc-413c-9c6d-bf40204a64c5">
      <Terms xmlns="http://schemas.microsoft.com/office/infopath/2007/PartnerControls"/>
    </lcf76f155ced4ddcb4097134ff3c332f>
    <TaxCatchAll xmlns="ef864357-22d8-4ada-995b-c8f2559afccb" xsi:nil="true"/>
    <AgreementType xmlns="5e0e01d7-26dc-413c-9c6d-bf40204a64c5" xsi:nil="true"/>
    <Office xmlns="5e0e01d7-26dc-413c-9c6d-bf40204a64c5" xsi:nil="true"/>
    <Contract_x0023_ xmlns="5e0e01d7-26dc-413c-9c6d-bf40204a64c5" xsi:nil="true"/>
    <Thumbnail xmlns="5e0e01d7-26dc-413c-9c6d-bf40204a64c5" xsi:nil="true"/>
    <StartDate xmlns="5e0e01d7-26dc-413c-9c6d-bf40204a64c5" xsi:nil="true"/>
    <DestructionDate xmlns="5e0e01d7-26dc-413c-9c6d-bf40204a64c5" xsi:nil="true"/>
    <VendorName xmlns="5e0e01d7-26dc-413c-9c6d-bf40204a64c5" xsi:nil="true"/>
    <Unit xmlns="5e0e01d7-26dc-413c-9c6d-bf40204a64c5" xsi:nil="true"/>
    <AcquisitionType xmlns="5e0e01d7-26dc-413c-9c6d-bf40204a64c5" xsi:nil="true"/>
    <Program xmlns="5e0e01d7-26dc-413c-9c6d-bf40204a64c5" xsi:nil="true"/>
    <TermEndDate xmlns="5e0e01d7-26dc-413c-9c6d-bf40204a64c5" xsi:nil="true"/>
    <ServiceType xmlns="5e0e01d7-26dc-413c-9c6d-bf40204a64c5" xsi:nil="true"/>
    <Gov_x002e_19130JustificationforContract xmlns="5e0e01d7-26dc-413c-9c6d-bf40204a64c5" xsi:nil="true"/>
    <Category xmlns="5e0e01d7-26dc-413c-9c6d-bf40204a64c5" xsi:nil="true"/>
    <PR_x0023_ xmlns="5e0e01d7-26dc-413c-9c6d-bf40204a64c5"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DF6CCFD4EF70134AA2CA75211EECFF87" ma:contentTypeVersion="31" ma:contentTypeDescription="Create a new document." ma:contentTypeScope="" ma:versionID="ea592f1736fb3ce50f82d786e3aaaa22">
  <xsd:schema xmlns:xsd="http://www.w3.org/2001/XMLSchema" xmlns:xs="http://www.w3.org/2001/XMLSchema" xmlns:p="http://schemas.microsoft.com/office/2006/metadata/properties" xmlns:ns2="5e0e01d7-26dc-413c-9c6d-bf40204a64c5" xmlns:ns3="ef864357-22d8-4ada-995b-c8f2559afccb" targetNamespace="http://schemas.microsoft.com/office/2006/metadata/properties" ma:root="true" ma:fieldsID="0960c146b659bca85a5ddae23b50e6f9" ns2:_="" ns3:_="">
    <xsd:import namespace="5e0e01d7-26dc-413c-9c6d-bf40204a64c5"/>
    <xsd:import namespace="ef864357-22d8-4ada-995b-c8f2559afccb"/>
    <xsd:element name="properties">
      <xsd:complexType>
        <xsd:sequence>
          <xsd:element name="documentManagement">
            <xsd:complexType>
              <xsd:all>
                <xsd:element ref="ns2:Category" minOccurs="0"/>
                <xsd:element ref="ns2:Office" minOccurs="0"/>
                <xsd:element ref="ns2:MediaServiceMetadata" minOccurs="0"/>
                <xsd:element ref="ns2:MediaServiceFastMetadata" minOccurs="0"/>
                <xsd:element ref="ns2:MediaServiceObjectDetectorVersions" minOccurs="0"/>
                <xsd:element ref="ns2:Program" minOccurs="0"/>
                <xsd:element ref="ns2:Contract_x0023_" minOccurs="0"/>
                <xsd:element ref="ns2:AgreementType" minOccurs="0"/>
                <xsd:element ref="ns2:Thumbnail" minOccurs="0"/>
                <xsd:element ref="ns2:VendorName" minOccurs="0"/>
                <xsd:element ref="ns2:ServiceType" minOccurs="0"/>
                <xsd:element ref="ns2:PR_x0023_" minOccurs="0"/>
                <xsd:element ref="ns2:StartDate" minOccurs="0"/>
                <xsd:element ref="ns2:TermEndDate" minOccurs="0"/>
                <xsd:element ref="ns2:Unit" minOccurs="0"/>
                <xsd:element ref="ns2:AcquisitionType" minOccurs="0"/>
                <xsd:element ref="ns2:MediaServiceSearchPropertie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DestructionDate" minOccurs="0"/>
                <xsd:element ref="ns3:SharedWithUsers" minOccurs="0"/>
                <xsd:element ref="ns3:SharedWithDetails" minOccurs="0"/>
                <xsd:element ref="ns2:MediaServiceLocation" minOccurs="0"/>
                <xsd:element ref="ns2:MediaLengthInSeconds" minOccurs="0"/>
                <xsd:element ref="ns2:Gov_x002e_19130JustificationforContract"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e0e01d7-26dc-413c-9c6d-bf40204a64c5" elementFormDefault="qualified">
    <xsd:import namespace="http://schemas.microsoft.com/office/2006/documentManagement/types"/>
    <xsd:import namespace="http://schemas.microsoft.com/office/infopath/2007/PartnerControls"/>
    <xsd:element name="Category" ma:index="8" nillable="true" ma:displayName="Category" ma:format="Dropdown" ma:internalName="Category">
      <xsd:simpleType>
        <xsd:restriction base="dms:Choice">
          <xsd:enumeration value="Workflow Diagram"/>
          <xsd:enumeration value="Procedure"/>
          <xsd:enumeration value="Org Chart"/>
        </xsd:restriction>
      </xsd:simpleType>
    </xsd:element>
    <xsd:element name="Office" ma:index="9" nillable="true" ma:displayName="Office" ma:format="Dropdown" ma:internalName="Office">
      <xsd:simpleType>
        <xsd:restriction base="dms:Choice">
          <xsd:enumeration value="Contracts Management Branch"/>
          <xsd:enumeration value="Master Contracts"/>
          <xsd:enumeration value="Service Contracts"/>
          <xsd:enumeration value="Institution Contracts"/>
        </xsd:restriction>
      </xsd:simpleType>
    </xsd:element>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ObjectDetectorVersions" ma:index="12" nillable="true" ma:displayName="MediaServiceObjectDetectorVersions" ma:description="" ma:hidden="true" ma:internalName="MediaServiceObjectDetectorVersions" ma:readOnly="true">
      <xsd:simpleType>
        <xsd:restriction base="dms:Text"/>
      </xsd:simpleType>
    </xsd:element>
    <xsd:element name="Program" ma:index="13" nillable="true" ma:displayName="Program" ma:description="Program that the contract was down. " ma:format="Dropdown" ma:indexed="true" ma:internalName="Program">
      <xsd:simpleType>
        <xsd:restriction base="dms:Text">
          <xsd:maxLength value="255"/>
        </xsd:restriction>
      </xsd:simpleType>
    </xsd:element>
    <xsd:element name="Contract_x0023_" ma:index="14" nillable="true" ma:displayName="Contract #" ma:format="Dropdown" ma:internalName="Contract_x0023_">
      <xsd:simpleType>
        <xsd:restriction base="dms:Text">
          <xsd:maxLength value="255"/>
        </xsd:restriction>
      </xsd:simpleType>
    </xsd:element>
    <xsd:element name="AgreementType" ma:index="15" nillable="true" ma:displayName="Agreement Type" ma:description="Type of Agreement such as MOU, IA, " ma:format="Dropdown" ma:internalName="AgreementType">
      <xsd:simpleType>
        <xsd:restriction base="dms:Choice">
          <xsd:enumeration value="Consultant"/>
          <xsd:enumeration value="Design Build"/>
          <xsd:enumeration value="Exempt"/>
          <xsd:enumeration value="Grant"/>
          <xsd:enumeration value="IA"/>
          <xsd:enumeration value="IFB"/>
          <xsd:enumeration value="LPA-MSA"/>
          <xsd:enumeration value="Major Construction"/>
          <xsd:enumeration value="MOU"/>
          <xsd:enumeration value="PE"/>
          <xsd:enumeration value="Proprietary"/>
          <xsd:enumeration value="Public Works"/>
          <xsd:enumeration value="Quote Request"/>
          <xsd:enumeration value="Reimbursement"/>
          <xsd:enumeration value="RFP"/>
          <xsd:enumeration value="Emergency"/>
          <xsd:enumeration value="Amendment"/>
        </xsd:restriction>
      </xsd:simpleType>
    </xsd:element>
    <xsd:element name="Thumbnail" ma:index="16" nillable="true" ma:displayName="Thumbnail" ma:format="Dropdown" ma:internalName="Thumbnail">
      <xsd:simpleType>
        <xsd:restriction base="dms:Text">
          <xsd:maxLength value="255"/>
        </xsd:restriction>
      </xsd:simpleType>
    </xsd:element>
    <xsd:element name="VendorName" ma:index="17" nillable="true" ma:displayName="Vendor Name" ma:format="Dropdown" ma:indexed="true" ma:internalName="VendorName">
      <xsd:simpleType>
        <xsd:restriction base="dms:Text">
          <xsd:maxLength value="255"/>
        </xsd:restriction>
      </xsd:simpleType>
    </xsd:element>
    <xsd:element name="ServiceType" ma:index="18" nillable="true" ma:displayName="Service Title" ma:format="Dropdown" ma:indexed="true" ma:internalName="ServiceType">
      <xsd:simpleType>
        <xsd:restriction base="dms:Text">
          <xsd:maxLength value="255"/>
        </xsd:restriction>
      </xsd:simpleType>
    </xsd:element>
    <xsd:element name="PR_x0023_" ma:index="19" nillable="true" ma:displayName="PR #" ma:format="Dropdown" ma:indexed="true" ma:internalName="PR_x0023_">
      <xsd:simpleType>
        <xsd:restriction base="dms:Text">
          <xsd:maxLength value="255"/>
        </xsd:restriction>
      </xsd:simpleType>
    </xsd:element>
    <xsd:element name="StartDate" ma:index="20" nillable="true" ma:displayName="Term Start Date" ma:format="Dropdown" ma:internalName="StartDate">
      <xsd:simpleType>
        <xsd:restriction base="dms:Text">
          <xsd:maxLength value="255"/>
        </xsd:restriction>
      </xsd:simpleType>
    </xsd:element>
    <xsd:element name="TermEndDate" ma:index="21" nillable="true" ma:displayName="Term End Date" ma:format="DateOnly" ma:indexed="true" ma:internalName="TermEndDate">
      <xsd:simpleType>
        <xsd:restriction base="dms:DateTime"/>
      </xsd:simpleType>
    </xsd:element>
    <xsd:element name="Unit" ma:index="22" nillable="true" ma:displayName="Unit" ma:description="Select the CMB unit that the work originated from. (If processed for another unit, select the original unit)." ma:format="Dropdown" ma:indexed="true" ma:internalName="Unit">
      <xsd:simpleType>
        <xsd:restriction base="dms:Choice">
          <xsd:enumeration value="MCU"/>
          <xsd:enumeration value="CCU"/>
          <xsd:enumeration value="ISCU"/>
          <xsd:enumeration value="HQ #1"/>
          <xsd:enumeration value="HQ #2"/>
          <xsd:enumeration value="HQ #3"/>
          <xsd:enumeration value="HQ #4"/>
          <xsd:enumeration value="Admin"/>
        </xsd:restriction>
      </xsd:simpleType>
    </xsd:element>
    <xsd:element name="AcquisitionType" ma:index="23" nillable="true" ma:displayName="Acquisition Type" ma:format="Dropdown" ma:indexed="true" ma:internalName="AcquisitionType">
      <xsd:simpleType>
        <xsd:restriction base="dms:Choice">
          <xsd:enumeration value="Exempt"/>
          <xsd:enumeration value="IFB"/>
          <xsd:enumeration value="RFP"/>
          <xsd:enumeration value="S&amp;E"/>
          <xsd:enumeration value="SB/DVBE Option"/>
          <xsd:enumeration value="RFQ"/>
          <xsd:enumeration value="NCB"/>
        </xsd:restriction>
      </xsd:simpleType>
    </xsd:element>
    <xsd:element name="MediaServiceSearchProperties" ma:index="24" nillable="true" ma:displayName="MediaServiceSearchProperties" ma:hidden="true" ma:internalName="MediaServiceSearchProperties" ma:readOnly="true">
      <xsd:simpleType>
        <xsd:restriction base="dms:Note"/>
      </xsd:simpleType>
    </xsd:element>
    <xsd:element name="lcf76f155ced4ddcb4097134ff3c332f" ma:index="26" nillable="true" ma:taxonomy="true" ma:internalName="lcf76f155ced4ddcb4097134ff3c332f" ma:taxonomyFieldName="MediaServiceImageTags" ma:displayName="Image Tags" ma:readOnly="false" ma:fieldId="{5cf76f15-5ced-4ddc-b409-7134ff3c332f}" ma:taxonomyMulti="true" ma:sspId="936e71a0-9b22-49f2-9f45-311846d6fae7" ma:termSetId="09814cd3-568e-fe90-9814-8d621ff8fb84" ma:anchorId="fba54fb3-c3e1-fe81-a776-ca4b69148c4d" ma:open="true" ma:isKeyword="false">
      <xsd:complexType>
        <xsd:sequence>
          <xsd:element ref="pc:Terms" minOccurs="0" maxOccurs="1"/>
        </xsd:sequence>
      </xsd:complexType>
    </xsd:element>
    <xsd:element name="MediaServiceOCR" ma:index="28" nillable="true" ma:displayName="Extracted Text" ma:internalName="MediaServiceOCR" ma:readOnly="true">
      <xsd:simpleType>
        <xsd:restriction base="dms:Note">
          <xsd:maxLength value="255"/>
        </xsd:restriction>
      </xsd:simpleType>
    </xsd:element>
    <xsd:element name="MediaServiceGenerationTime" ma:index="29" nillable="true" ma:displayName="MediaServiceGenerationTime" ma:hidden="true" ma:internalName="MediaServiceGenerationTime" ma:readOnly="true">
      <xsd:simpleType>
        <xsd:restriction base="dms:Text"/>
      </xsd:simpleType>
    </xsd:element>
    <xsd:element name="MediaServiceEventHashCode" ma:index="30" nillable="true" ma:displayName="MediaServiceEventHashCode" ma:hidden="true" ma:internalName="MediaServiceEventHashCode" ma:readOnly="true">
      <xsd:simpleType>
        <xsd:restriction base="dms:Text"/>
      </xsd:simpleType>
    </xsd:element>
    <xsd:element name="MediaServiceDateTaken" ma:index="31" nillable="true" ma:displayName="MediaServiceDateTaken" ma:hidden="true" ma:indexed="true" ma:internalName="MediaServiceDateTaken" ma:readOnly="true">
      <xsd:simpleType>
        <xsd:restriction base="dms:Text"/>
      </xsd:simpleType>
    </xsd:element>
    <xsd:element name="DestructionDate" ma:index="32" nillable="true" ma:displayName="Destruction Date" ma:description="The destruction date is 7 years after the Term End Date. " ma:format="DateOnly" ma:internalName="DestructionDate">
      <xsd:simpleType>
        <xsd:restriction base="dms:DateTime"/>
      </xsd:simpleType>
    </xsd:element>
    <xsd:element name="MediaServiceLocation" ma:index="35" nillable="true" ma:displayName="Location" ma:description="" ma:indexed="true" ma:internalName="MediaServiceLocation" ma:readOnly="true">
      <xsd:simpleType>
        <xsd:restriction base="dms:Text"/>
      </xsd:simpleType>
    </xsd:element>
    <xsd:element name="MediaLengthInSeconds" ma:index="36" nillable="true" ma:displayName="MediaLengthInSeconds" ma:hidden="true" ma:internalName="MediaLengthInSeconds" ma:readOnly="true">
      <xsd:simpleType>
        <xsd:restriction base="dms:Unknown"/>
      </xsd:simpleType>
    </xsd:element>
    <xsd:element name="Gov_x002e_19130JustificationforContract" ma:index="37" nillable="true" ma:displayName="Gov. 19130 Justification" ma:description="(B)&#10;(1) The functions contracted are exempted from civil service by Section 4 of Article VII of the California Constitution, which describes exempt appointments.&#10;(2) The contract is for a new state function and the Legislature has specifically mandated or authorized the performance of the work by independent contractors.&#10;(3) The services contracted are not available within civil service, cannot be performed satisfactorily by civil service employees, or are of such a highly specialized or technical nature that the necessary expert knowledge, experience, and ability are not available through the civil service system.&#10;(4) The services are incidental to a contract for the purchase or lease of real or personal property. Contracts under this criterion, known as “service agreements,” shall include, but not be limited to, agreements to service or maintain office equipment or computers that are leased or rented.&#10;(5) The legislative, administrative, or legal goals and purposes cannot be accomplished through the utilization of persons selected pursuant to the regular civil service system. Contracts are permissible under this criterion to protect against a conflict of interest or to ensure independent and unbiased findings in cases where there is a clear need for a different, outside perspective. These contracts shall include, but not be limited to, obtaining expert witnesses in litigation.&#10;(6) The nature of the work is such that the standards of this code for emergency appointments apply. These contracts shall conform with Article 8 (commencing with Section 19888) of Chapter 2.5 of Part 2.6.&#10;(7) State agencies need private counsel because a conflict of interest on the part of the Attorney General’s office prevents it from representing the agency without compromising its position. These contracts shall require the written consent of the Attorney General, pursuant to Section 11040.&#10;(8) The contractor will provide equipment, materials, facilities, or support services that could not feasibly be provided by the state in the location where the services are to be performed.&#10;(9) The contractor will conduct training courses for which appropriately qualified civil service instructors are not available, provided that permanent instructor positions in academies or similar settings shall be filled through civil service appointment.&#10;(10) The services are of such an urgent, temporary, or occasional nature that the delay incumbent in their implementation under civil service would frustrate their very purpose." ma:format="Dropdown" ma:internalName="Gov_x002e_19130JustificationforContract">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f864357-22d8-4ada-995b-c8f2559afccb" elementFormDefault="qualified">
    <xsd:import namespace="http://schemas.microsoft.com/office/2006/documentManagement/types"/>
    <xsd:import namespace="http://schemas.microsoft.com/office/infopath/2007/PartnerControls"/>
    <xsd:element name="TaxCatchAll" ma:index="27" nillable="true" ma:displayName="Taxonomy Catch All Column" ma:hidden="true" ma:list="{b162e6dd-e195-4810-aaf0-ea1a1041fc00}" ma:internalName="TaxCatchAll" ma:showField="CatchAllData" ma:web="ef864357-22d8-4ada-995b-c8f2559afccb">
      <xsd:complexType>
        <xsd:complexContent>
          <xsd:extension base="dms:MultiChoiceLookup">
            <xsd:sequence>
              <xsd:element name="Value" type="dms:Lookup" maxOccurs="unbounded" minOccurs="0" nillable="true"/>
            </xsd:sequence>
          </xsd:extension>
        </xsd:complexContent>
      </xsd:complexType>
    </xsd:element>
    <xsd:element name="SharedWithUsers" ma:index="33"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34"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1617516-76ED-4F89-9E1C-5AD802ACCE23}">
  <ds:schemaRefs>
    <ds:schemaRef ds:uri="http://purl.org/dc/dcmitype/"/>
    <ds:schemaRef ds:uri="http://schemas.microsoft.com/office/2006/metadata/properties"/>
    <ds:schemaRef ds:uri="http://purl.org/dc/elements/1.1/"/>
    <ds:schemaRef ds:uri="http://schemas.microsoft.com/office/2006/documentManagement/types"/>
    <ds:schemaRef ds:uri="http://schemas.openxmlformats.org/package/2006/metadata/core-properties"/>
    <ds:schemaRef ds:uri="http://purl.org/dc/terms/"/>
    <ds:schemaRef ds:uri="http://schemas.microsoft.com/office/infopath/2007/PartnerControls"/>
    <ds:schemaRef ds:uri="ef864357-22d8-4ada-995b-c8f2559afccb"/>
    <ds:schemaRef ds:uri="5e0e01d7-26dc-413c-9c6d-bf40204a64c5"/>
    <ds:schemaRef ds:uri="http://www.w3.org/XML/1998/namespace"/>
  </ds:schemaRefs>
</ds:datastoreItem>
</file>

<file path=customXml/itemProps2.xml><?xml version="1.0" encoding="utf-8"?>
<ds:datastoreItem xmlns:ds="http://schemas.openxmlformats.org/officeDocument/2006/customXml" ds:itemID="{66145DC5-6AC7-45AB-990F-B68343D770F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e0e01d7-26dc-413c-9c6d-bf40204a64c5"/>
    <ds:schemaRef ds:uri="ef864357-22d8-4ada-995b-c8f2559afcc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564BCA0B-46E5-49DE-8AE4-498A412324F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B-1.1 FY 26.27</vt:lpstr>
      <vt:lpstr>B-1.2 FY 27.28</vt:lpstr>
      <vt:lpstr>B-1.3 FY 28.29</vt:lpstr>
      <vt:lpstr>B-1.4 FY 29.30 (Optional)</vt:lpstr>
      <vt:lpstr>B-1.5 FY 30.31 (Optional)</vt:lpstr>
      <vt:lpstr>Exhibit B-3</vt:lpstr>
      <vt:lpstr>Summary</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Nicole Kane</dc:creator>
  <cp:keywords/>
  <dc:description/>
  <cp:lastModifiedBy>Perri, Kelly@CDCR</cp:lastModifiedBy>
  <cp:revision/>
  <cp:lastPrinted>2025-11-21T23:20:16Z</cp:lastPrinted>
  <dcterms:created xsi:type="dcterms:W3CDTF">2016-07-19T13:30:02Z</dcterms:created>
  <dcterms:modified xsi:type="dcterms:W3CDTF">2026-02-19T00:20:54Z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y fmtid="{D5CDD505-2E9C-101B-9397-08002B2CF9AE}" pid="3" name="ContentTypeId">
    <vt:lpwstr>0x010100DF6CCFD4EF70134AA2CA75211EECFF87</vt:lpwstr>
  </property>
  <property fmtid="{D5CDD505-2E9C-101B-9397-08002B2CF9AE}" pid="4" name="MediaServiceImageTags">
    <vt:lpwstr/>
  </property>
  <property fmtid="{D5CDD505-2E9C-101B-9397-08002B2CF9AE}" pid="5" name="Order">
    <vt:r8>351200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_ExtendedDescription">
    <vt:lpwstr/>
  </property>
  <property fmtid="{D5CDD505-2E9C-101B-9397-08002B2CF9AE}" pid="11" name="TriggerFlowInfo">
    <vt:lpwstr/>
  </property>
</Properties>
</file>