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stateca-my.sharepoint.com/personal/madelynn_saechao_state_ca_gov/Documents/MS/Procurements/CPUC/DDTP - EPC/Solicitation/Release/"/>
    </mc:Choice>
  </mc:AlternateContent>
  <xr:revisionPtr revIDLastSave="0" documentId="8_{36A8954F-7941-45F1-8EBA-6101692CDA04}" xr6:coauthVersionLast="47" xr6:coauthVersionMax="47" xr10:uidLastSave="{00000000-0000-0000-0000-000000000000}"/>
  <bookViews>
    <workbookView xWindow="-38400" yWindow="-5355" windowWidth="31350" windowHeight="20985" activeTab="1" xr2:uid="{00000000-000D-0000-FFFF-FFFF00000000}"/>
  </bookViews>
  <sheets>
    <sheet name="Instructions" sheetId="1" r:id="rId1"/>
    <sheet name="Cost" sheetId="2" r:id="rId2"/>
  </sheet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0" i="2" l="1"/>
  <c r="H92" i="2" s="1"/>
  <c r="H99" i="2" s="1"/>
  <c r="H85" i="2"/>
  <c r="H84" i="2"/>
  <c r="H83" i="2"/>
  <c r="Q77" i="2"/>
  <c r="N77" i="2"/>
  <c r="K77" i="2"/>
  <c r="H77" i="2"/>
  <c r="Q76" i="2"/>
  <c r="N76" i="2"/>
  <c r="K76" i="2"/>
  <c r="H76" i="2"/>
  <c r="Q73" i="2"/>
  <c r="N73" i="2"/>
  <c r="K73" i="2"/>
  <c r="H73" i="2"/>
  <c r="Q72" i="2"/>
  <c r="N72" i="2"/>
  <c r="K72" i="2"/>
  <c r="H72" i="2"/>
  <c r="Q71" i="2"/>
  <c r="N71" i="2"/>
  <c r="K71" i="2"/>
  <c r="H71" i="2"/>
  <c r="Q65" i="2"/>
  <c r="N65" i="2"/>
  <c r="K65" i="2"/>
  <c r="H65" i="2"/>
  <c r="Q64" i="2"/>
  <c r="N64" i="2"/>
  <c r="K64" i="2"/>
  <c r="H64" i="2"/>
  <c r="Q63" i="2"/>
  <c r="N63" i="2"/>
  <c r="K63" i="2"/>
  <c r="H63" i="2"/>
  <c r="Q61" i="2"/>
  <c r="N61" i="2"/>
  <c r="K61" i="2"/>
  <c r="H61" i="2"/>
  <c r="Q60" i="2"/>
  <c r="N60" i="2"/>
  <c r="K60" i="2"/>
  <c r="H60" i="2"/>
  <c r="Q59" i="2"/>
  <c r="N59" i="2"/>
  <c r="K59" i="2"/>
  <c r="H59" i="2"/>
  <c r="Q58" i="2"/>
  <c r="N58" i="2"/>
  <c r="K58" i="2"/>
  <c r="H58" i="2"/>
  <c r="Q56" i="2"/>
  <c r="N56" i="2"/>
  <c r="K56" i="2"/>
  <c r="H56" i="2"/>
  <c r="Q55" i="2"/>
  <c r="N55" i="2"/>
  <c r="K55" i="2"/>
  <c r="H55" i="2"/>
  <c r="Q54" i="2"/>
  <c r="N54" i="2"/>
  <c r="K54" i="2"/>
  <c r="H54" i="2"/>
  <c r="Q53" i="2"/>
  <c r="N53" i="2"/>
  <c r="K53" i="2"/>
  <c r="H53" i="2"/>
  <c r="Q52" i="2"/>
  <c r="N52" i="2"/>
  <c r="K52" i="2"/>
  <c r="H52" i="2"/>
  <c r="Q51" i="2"/>
  <c r="N51" i="2"/>
  <c r="K51" i="2"/>
  <c r="H51" i="2"/>
  <c r="Q50" i="2"/>
  <c r="N50" i="2"/>
  <c r="K50" i="2"/>
  <c r="H50" i="2"/>
  <c r="Q49" i="2"/>
  <c r="N49" i="2"/>
  <c r="K49" i="2"/>
  <c r="H49" i="2"/>
  <c r="Q48" i="2"/>
  <c r="N48" i="2"/>
  <c r="K48" i="2"/>
  <c r="H48" i="2"/>
  <c r="Q47" i="2"/>
  <c r="N47" i="2"/>
  <c r="K47" i="2"/>
  <c r="H47" i="2"/>
  <c r="Q46" i="2"/>
  <c r="N46" i="2"/>
  <c r="K46" i="2"/>
  <c r="H46" i="2"/>
  <c r="Q45" i="2"/>
  <c r="N45" i="2"/>
  <c r="K45" i="2"/>
  <c r="H45" i="2"/>
  <c r="Q44" i="2"/>
  <c r="N44" i="2"/>
  <c r="K44" i="2"/>
  <c r="H44" i="2"/>
  <c r="Q43" i="2"/>
  <c r="N43" i="2"/>
  <c r="K43" i="2"/>
  <c r="H43" i="2"/>
  <c r="Q42" i="2"/>
  <c r="N42" i="2"/>
  <c r="K42" i="2"/>
  <c r="H42" i="2"/>
  <c r="A42" i="2"/>
  <c r="A43" i="2" s="1"/>
  <c r="A44" i="2" s="1"/>
  <c r="A45" i="2" s="1"/>
  <c r="A46" i="2" s="1"/>
  <c r="A47" i="2" s="1"/>
  <c r="A48" i="2" s="1"/>
  <c r="A49" i="2" s="1"/>
  <c r="A50" i="2" s="1"/>
  <c r="A51" i="2" s="1"/>
  <c r="A52" i="2" s="1"/>
  <c r="A53" i="2" s="1"/>
  <c r="A54" i="2" s="1"/>
  <c r="A55" i="2" s="1"/>
  <c r="A56" i="2" s="1"/>
  <c r="A57" i="2" s="1"/>
  <c r="Q41" i="2"/>
  <c r="N41" i="2"/>
  <c r="K41" i="2"/>
  <c r="H41" i="2"/>
  <c r="U35" i="2"/>
  <c r="Q35" i="2"/>
  <c r="M35" i="2"/>
  <c r="I35" i="2"/>
  <c r="U34" i="2"/>
  <c r="Q34" i="2"/>
  <c r="M34" i="2"/>
  <c r="I34" i="2"/>
  <c r="U31" i="2"/>
  <c r="Q31" i="2"/>
  <c r="M31" i="2"/>
  <c r="I31" i="2"/>
  <c r="U30" i="2"/>
  <c r="Q30" i="2"/>
  <c r="M30" i="2"/>
  <c r="I30" i="2"/>
  <c r="U29" i="2"/>
  <c r="Q29" i="2"/>
  <c r="M29" i="2"/>
  <c r="I29" i="2"/>
  <c r="U26" i="2"/>
  <c r="Q26" i="2"/>
  <c r="M26" i="2"/>
  <c r="I26" i="2"/>
  <c r="U25" i="2"/>
  <c r="Q25" i="2"/>
  <c r="M25" i="2"/>
  <c r="I25" i="2"/>
  <c r="U24" i="2"/>
  <c r="Q24" i="2"/>
  <c r="M24" i="2"/>
  <c r="I24" i="2"/>
  <c r="U23" i="2"/>
  <c r="Q23" i="2"/>
  <c r="M23" i="2"/>
  <c r="I23" i="2"/>
  <c r="U22" i="2"/>
  <c r="Q22" i="2"/>
  <c r="M22" i="2"/>
  <c r="I22" i="2"/>
  <c r="U21" i="2"/>
  <c r="Q21" i="2"/>
  <c r="M21" i="2"/>
  <c r="I21" i="2"/>
  <c r="U20" i="2"/>
  <c r="Q20" i="2"/>
  <c r="M20" i="2"/>
  <c r="I20" i="2"/>
  <c r="U17" i="2"/>
  <c r="U18" i="2" s="1"/>
  <c r="Q17" i="2"/>
  <c r="Q18" i="2" s="1"/>
  <c r="M17" i="2"/>
  <c r="M18" i="2" s="1"/>
  <c r="I17" i="2"/>
  <c r="I18" i="2" s="1"/>
  <c r="U15" i="2"/>
  <c r="Q15" i="2"/>
  <c r="M15" i="2"/>
  <c r="I15" i="2"/>
  <c r="U14" i="2"/>
  <c r="Q14" i="2"/>
  <c r="M14" i="2"/>
  <c r="I14" i="2"/>
  <c r="U13" i="2"/>
  <c r="Q13" i="2"/>
  <c r="M13" i="2"/>
  <c r="I13" i="2"/>
  <c r="U12" i="2"/>
  <c r="Q12" i="2"/>
  <c r="M12" i="2"/>
  <c r="I12" i="2"/>
  <c r="U11" i="2"/>
  <c r="Q11" i="2"/>
  <c r="M11" i="2"/>
  <c r="I11" i="2"/>
  <c r="H5" i="2"/>
  <c r="H4" i="2"/>
  <c r="H6" i="2" s="1"/>
  <c r="H78" i="2" l="1"/>
  <c r="Q36" i="2"/>
  <c r="I27" i="2"/>
  <c r="U36" i="2"/>
  <c r="K78" i="2"/>
  <c r="Q32" i="2"/>
  <c r="H74" i="2"/>
  <c r="H79" i="2" s="1"/>
  <c r="Q78" i="2"/>
  <c r="U32" i="2"/>
  <c r="K74" i="2"/>
  <c r="H86" i="2"/>
  <c r="M36" i="2"/>
  <c r="M27" i="2"/>
  <c r="Q27" i="2"/>
  <c r="N78" i="2"/>
  <c r="U27" i="2"/>
  <c r="Q74" i="2"/>
  <c r="I16" i="2"/>
  <c r="Q16" i="2"/>
  <c r="I32" i="2"/>
  <c r="M32" i="2"/>
  <c r="H66" i="2"/>
  <c r="U16" i="2"/>
  <c r="K66" i="2"/>
  <c r="N66" i="2"/>
  <c r="M16" i="2"/>
  <c r="Q66" i="2"/>
  <c r="N74" i="2"/>
  <c r="I36" i="2"/>
  <c r="K79" i="2" l="1"/>
  <c r="N79" i="2"/>
  <c r="I37" i="2"/>
  <c r="H95" i="2" s="1"/>
  <c r="Q37" i="2"/>
  <c r="Q79" i="2"/>
  <c r="M37" i="2"/>
  <c r="U37" i="2"/>
  <c r="H98" i="2" s="1"/>
  <c r="H96" i="2" l="1"/>
  <c r="H97" i="2"/>
  <c r="H100" i="2" s="1"/>
</calcChain>
</file>

<file path=xl/sharedStrings.xml><?xml version="1.0" encoding="utf-8"?>
<sst xmlns="http://schemas.openxmlformats.org/spreadsheetml/2006/main" count="557" uniqueCount="236">
  <si>
    <t>A) Transition-In (Mandatory Optional (MO)) 
First six (6) months of Base Contract Term</t>
  </si>
  <si>
    <t>Section</t>
  </si>
  <si>
    <t>Cost Item</t>
  </si>
  <si>
    <t>Deliverable Reference #</t>
  </si>
  <si>
    <t>Description / Purpose</t>
  </si>
  <si>
    <t>Unit of Measure</t>
  </si>
  <si>
    <t>Number of Units 
for Transition-In Period (first 6 months of agreement) (b)</t>
  </si>
  <si>
    <t>Proposed Cost
Per Unit (c-$)</t>
  </si>
  <si>
    <t>Bid Amount for
first 6 months (Transition-In) ($) 
(d= b x c)</t>
  </si>
  <si>
    <t>Contact Center / Systems Programming and Scripts, Knowledge Base, and EPC Operational Data Transition</t>
  </si>
  <si>
    <t>#2, #10 (Task IDs 10.1-10.12), #9 (Task ID 9.4), #8 (Task ID 8.1)</t>
  </si>
  <si>
    <t>One-time cost to launch full EPC operations within six (6) months of contract award.</t>
  </si>
  <si>
    <t>Lumpsum</t>
  </si>
  <si>
    <t>(Bidder Input)</t>
  </si>
  <si>
    <t>Warehouse / Equipment Transfer and EPC Operational Data Transition</t>
  </si>
  <si>
    <t>One-time cost to launch full EPC warehouse and inventory operations within six (6) months of contract award.</t>
  </si>
  <si>
    <t>Total Transition-In Cost</t>
  </si>
  <si>
    <t>B) EPC Contact Center (Mandatory (M))</t>
  </si>
  <si>
    <t>Base Contract Term</t>
  </si>
  <si>
    <t>Optional Year 1 Term</t>
  </si>
  <si>
    <t>Optional Year 2 Term</t>
  </si>
  <si>
    <t>Optional Year 3 Term</t>
  </si>
  <si>
    <t>Unit of Measure 
(mins)</t>
  </si>
  <si>
    <t>Base Contract Term
(Months)</t>
  </si>
  <si>
    <t>Number of Units 
per Base Contract Term (b)</t>
  </si>
  <si>
    <t>Bid Amount 
for Base Contract Term ($) 
 (d = b x c)</t>
  </si>
  <si>
    <t>Optional Year 1
(Months)</t>
  </si>
  <si>
    <t>Number of Units 
per Optional Year 1 (b)</t>
  </si>
  <si>
    <t>Bid Amount 
for Optional Year 1 ($) 
 (d = b x c)</t>
  </si>
  <si>
    <t>Optional Year 2
(Months)</t>
  </si>
  <si>
    <t>Number of Units 
per Optional Year 2 (b)</t>
  </si>
  <si>
    <t>Bid Amount 
for Optional Year 2 ($) 
 (d = b x c)</t>
  </si>
  <si>
    <t>Optional Year 3
(Months)</t>
  </si>
  <si>
    <t>Number of Units 
per Optional Year 3 (b)</t>
  </si>
  <si>
    <t>Bid Amount 
for Optional Year 3 ($) 
 (d = b x c)</t>
  </si>
  <si>
    <t>1. Inbound Call Minutes</t>
  </si>
  <si>
    <t>1.1 Tier 1 English/Teletypewriter (TTY) (0-3,650 mins/day)</t>
  </si>
  <si>
    <t>#3, #5, #6, #8 (Task IDs 8.1-8.14; 8.21-8.24); SOW Section 22 SLAs</t>
  </si>
  <si>
    <t>1st level support in English/TTY.</t>
  </si>
  <si>
    <t>Minutes</t>
  </si>
  <si>
    <t>1.2 Tier 2 English/TTY (3,650+ mins/day)</t>
  </si>
  <si>
    <t>2nd level support in English/TTY.</t>
  </si>
  <si>
    <t>1.3 Spanish/TTY</t>
  </si>
  <si>
    <t>Support in Spanish/TTY.</t>
  </si>
  <si>
    <t>1.4 Other In-house Contracted Languages</t>
  </si>
  <si>
    <t>Support in other languages.</t>
  </si>
  <si>
    <t>Language Line Service Charges</t>
  </si>
  <si>
    <t>Interpretation services</t>
  </si>
  <si>
    <t xml:space="preserve">Inbound Call Mintues Sub-Total </t>
  </si>
  <si>
    <t>2. Outbound Call Minutes</t>
  </si>
  <si>
    <t>Calls placed to customers</t>
  </si>
  <si>
    <t>Outbound Call Minutes Sub-Total</t>
  </si>
  <si>
    <t>3. Certification &amp; Correspondence</t>
  </si>
  <si>
    <t>3.1 Certification Forms Mailed</t>
  </si>
  <si>
    <t>#3, #5, #6, #8 (Task IDs 8.12; 8.15-8.20; 8.21-8.24); SOW Section 22 SLAs</t>
  </si>
  <si>
    <t>Sending forms to clients by mail</t>
  </si>
  <si>
    <t>Forms</t>
  </si>
  <si>
    <t>3.2 Certification Forms Received</t>
  </si>
  <si>
    <t>Cert forms received</t>
  </si>
  <si>
    <t>3.3 Other Outgoing Mail</t>
  </si>
  <si>
    <t>General outbound mails</t>
  </si>
  <si>
    <t>3.4 Other Incoming Mail</t>
  </si>
  <si>
    <t>General inbound mails</t>
  </si>
  <si>
    <t>3.5 E-mails</t>
  </si>
  <si>
    <t>Handling client email inquiries</t>
  </si>
  <si>
    <t>3.6 Faxes</t>
  </si>
  <si>
    <t>Sending &amp; receiving faxes</t>
  </si>
  <si>
    <t>3.7 Live Web Chat Sessions</t>
  </si>
  <si>
    <t>Real-time chat support</t>
  </si>
  <si>
    <t xml:space="preserve">Certification &amp; Correspondence Sub-Total </t>
  </si>
  <si>
    <t>4. Direct Video Calling (DVC) / ASL Video Calls (Inbound)</t>
  </si>
  <si>
    <t>4.1 DVC / ASL Inbound Tier 1 (0-150 minutes)</t>
  </si>
  <si>
    <t>#3, #5, #6, #8 (Task IDs 8.5-8.11; 8.21-8.24)</t>
  </si>
  <si>
    <t>Basic inbound accessibility video calls</t>
  </si>
  <si>
    <t>4.2 DVC / ASL Inbound Tier 2 (151-300 minutes)</t>
  </si>
  <si>
    <t>Intermediate inbound accessibility video calls</t>
  </si>
  <si>
    <t>4.3 DVC / ASL Inbound Tier 3 (300+ minutes)</t>
  </si>
  <si>
    <t>Complex inbound accessibility video calls</t>
  </si>
  <si>
    <t xml:space="preserve">ASL Inbound Viedo Calls Sub-Total </t>
  </si>
  <si>
    <t>5. Direct Video Calling (DVC) / ASL Video Calls (Outbound)</t>
  </si>
  <si>
    <t>5.1 DVC / ASL Outbound Tier 1 (0-150 minutes)</t>
  </si>
  <si>
    <t>Basic outbound accessibility video calls</t>
  </si>
  <si>
    <t>5.2 DVC / ASL Outbound Tier 2 (151+ minutes)</t>
  </si>
  <si>
    <t>Complex outbound accessibility video calls</t>
  </si>
  <si>
    <t>ASL Outbound Video Calls Sub-Total</t>
  </si>
  <si>
    <t>TOTAL EPC CONTACT CENTER COST</t>
  </si>
  <si>
    <t>C) Warehouse Costs (Mandatory (M))</t>
  </si>
  <si>
    <t>Number of Units in Base Contract Term (b)</t>
  </si>
  <si>
    <t xml:space="preserve">Proposed Cost
Per Unit ($) (c) </t>
  </si>
  <si>
    <t>Bid Amount  for
Base Contract Term ($)
(d = b x c)</t>
  </si>
  <si>
    <t>Number of Units in Optional Year 1 (b)</t>
  </si>
  <si>
    <t>Bid Amount  for
Optional Year 1 ($)
(d = b x c)</t>
  </si>
  <si>
    <t>Number of Units in Optional Year 2 (b)</t>
  </si>
  <si>
    <t>Bid Amount  for
Optional Year 2 ($)
(d = b x c)</t>
  </si>
  <si>
    <t>Number of Units in Optional Year 3 (b)</t>
  </si>
  <si>
    <t>Bid Amount  for
Optional Year 3 ($)
(d = b x c)</t>
  </si>
  <si>
    <t>Inbound Materials (Per Pallet)</t>
  </si>
  <si>
    <t>#7, #8 (Task IDs 8.25-8.33), #9 (Task IDs 9.1-9.11)</t>
  </si>
  <si>
    <t>Physical receiving of full pallet quantities from manufacturer</t>
  </si>
  <si>
    <t>Pallet 580 cubic feet each</t>
  </si>
  <si>
    <t>Inbound Materials (Less than Pallet)</t>
  </si>
  <si>
    <t>Physical receiving of box quantities from manufacturer, and/or delivery failures</t>
  </si>
  <si>
    <t>Per Manufacturer Box or Delivery Failure Package</t>
  </si>
  <si>
    <t>Inbound Administration</t>
  </si>
  <si>
    <t>Post receipts from manufacturer in system</t>
  </si>
  <si>
    <t>Line (per item code, not quantity on packing slip)</t>
  </si>
  <si>
    <t>Outbound Materials</t>
  </si>
  <si>
    <t>Pricing, sorting, packaging, checking, processing and palletizing</t>
  </si>
  <si>
    <t>Picking Unit (per item picked)</t>
  </si>
  <si>
    <t>Outbound Administration</t>
  </si>
  <si>
    <t>Processing outbound orders in system</t>
  </si>
  <si>
    <t>Per unique transaction for equipment and/or collateral</t>
  </si>
  <si>
    <t>Outbound Call Tag Materials</t>
  </si>
  <si>
    <t>Processing Outbound Call Tag orders in the system</t>
  </si>
  <si>
    <t>Per unique transaction requests for call tag (Return Transaction)</t>
  </si>
  <si>
    <t>Call Tag Administration</t>
  </si>
  <si>
    <t>Sending call tag updates to call center</t>
  </si>
  <si>
    <t>Per line</t>
  </si>
  <si>
    <t>Storage</t>
  </si>
  <si>
    <t>Monthly storage in rack</t>
  </si>
  <si>
    <t xml:space="preserve">Per Pallet positioned on rack (48 x 48 x 60) </t>
  </si>
  <si>
    <t>Return Merchandise Authorization (RMA) Management (Customer Returns)</t>
  </si>
  <si>
    <t>Receiving, sorting, processing and repackaging returns from customers</t>
  </si>
  <si>
    <t>Per unit returned / RMA (1 box with 3 items = 1 unit returned)</t>
  </si>
  <si>
    <t>RMA Management (Bulk Returns)</t>
  </si>
  <si>
    <t>Receiving, sorting, processing and repackaging bulk returns from Service Centers</t>
  </si>
  <si>
    <t>Per box received (1 box with 10 items = 1 box received)</t>
  </si>
  <si>
    <t>RMA Processing</t>
  </si>
  <si>
    <t>Palletizing, shrink wrapping and staging for pick up</t>
  </si>
  <si>
    <t>Per pallet sent out to vendor for repair</t>
  </si>
  <si>
    <t xml:space="preserve">Processing Scrap / Reuse Program Donation </t>
  </si>
  <si>
    <t>Per pallet processed for shipment</t>
  </si>
  <si>
    <t>Shipping Scrap / Reuse Program Donation</t>
  </si>
  <si>
    <t>Shipping to recycle company or other designated destination</t>
  </si>
  <si>
    <t>Per pallet shipped</t>
  </si>
  <si>
    <t>RMA / Testing / Refurbish</t>
  </si>
  <si>
    <t>Testing and Refurbishment for customer defined units</t>
  </si>
  <si>
    <t>Per unit tested</t>
  </si>
  <si>
    <t>RMA / Testing / Refurbish Materials</t>
  </si>
  <si>
    <t>Refurbishing consumables for required testing and refurbishment of equipment.  Cleaning solutions, towels, wipes, Gaylords (pallet size box) used for staging and processing equipment, etc.</t>
  </si>
  <si>
    <t>Per unit tested and refurbished</t>
  </si>
  <si>
    <t>Carton Fees - Shipping Cartons</t>
  </si>
  <si>
    <t>Shipping cartons, shrink wrap, tape, etc. Shipping consumables for required outbound transactions</t>
  </si>
  <si>
    <t>Per work order and / or call tags that require a box</t>
  </si>
  <si>
    <t>17. Labels</t>
  </si>
  <si>
    <t>17.1: Serial Number Labels shall have dual adhesive backing to be affixed to unit carton, which can then be removed to be affixed to another location or document.</t>
  </si>
  <si>
    <t>Creating, printing and labeling California Telephone Access Program (CTAP) equipment with State Identification labels and/or Serial Number labels for equipment sent to Service Center, etc.</t>
  </si>
  <si>
    <t>Per unit labeled</t>
  </si>
  <si>
    <t xml:space="preserve">17.2: State identification labels shall be provided by the CPUC or its designee and are necessary when or if a manufacturer fails to attach the sticker to actual equipment. </t>
  </si>
  <si>
    <t>Battery Sorting and Taping  </t>
  </si>
  <si>
    <t>Sorting, bagging, and taping all 9V, rechargeable, lithium-ion, or other battery that requires taping (as designated by CAC/CTAP processes).</t>
  </si>
  <si>
    <t>Per battery processed</t>
  </si>
  <si>
    <t>Recycling Fees for CAC Equipment  </t>
  </si>
  <si>
    <t>To cover recycling fees for CAC equipment recycled by a third party.</t>
  </si>
  <si>
    <t>Per unit recycled</t>
  </si>
  <si>
    <t>20. Program Shipping Costs</t>
  </si>
  <si>
    <t>20.1: Shipping to Service Centers</t>
  </si>
  <si>
    <t>Packages</t>
  </si>
  <si>
    <t>Per package shipped</t>
  </si>
  <si>
    <t>20.2: Shipping to Consumers</t>
  </si>
  <si>
    <t>20.3: Return Shipping from Consumers</t>
  </si>
  <si>
    <t>Per package returned</t>
  </si>
  <si>
    <t>Total Warehouse Cost</t>
  </si>
  <si>
    <t>D) Labor and Non-Labor Costs (Mandatory (M))</t>
  </si>
  <si>
    <t>Bid Amount  for
Base Contract Term ($) (d = b x c)</t>
  </si>
  <si>
    <t>1. Labor Costs  (Estimates only)</t>
  </si>
  <si>
    <t xml:space="preserve">1.1 Tier 1 -  Administrative/Staff Labor </t>
  </si>
  <si>
    <t>#1, #4, #6, #7</t>
  </si>
  <si>
    <t>Administrative or basic-level support staff.</t>
  </si>
  <si>
    <t>Hours</t>
  </si>
  <si>
    <t>1.2 Tier 2 -  Professional Labor</t>
  </si>
  <si>
    <t>#1, #3, #4, #6, #7</t>
  </si>
  <si>
    <t>Program analysts, contract managers, or tech leads.</t>
  </si>
  <si>
    <t xml:space="preserve">1.3 Tier 3 -  Executive/ Managerial Tier Labor  </t>
  </si>
  <si>
    <t>#1, #3, #4, #6, #8</t>
  </si>
  <si>
    <t>Strategic oversight by directors or executive -level staff.</t>
  </si>
  <si>
    <t>Labor Costs Sub-Total</t>
  </si>
  <si>
    <t>2. Non-Labor Costs with CPUC Reimbursable Budget</t>
  </si>
  <si>
    <t>2.1 CPUC-Directed / Case-Specific Printing and Collateral Support</t>
  </si>
  <si>
    <t>#8 (Task IDs 8.15, 8.16, 8.19)</t>
  </si>
  <si>
    <t>Costs for limited operational printing, special collation, and CPUC-directed or case-specific mailing support authorized by CPUC. This line item excludes program collateral development, primary printing, and routine postage, which remain program-level responsibilities or fixed-price costs under the Contract.</t>
  </si>
  <si>
    <t>Dollars</t>
  </si>
  <si>
    <t xml:space="preserve">2.2 Contact Center &amp; Warehouse Admin Supplies  </t>
  </si>
  <si>
    <t>Limited CPUC-directed, non-routine administrative supplies not otherwise included in the Contractor’s fixed-price services. This line item excludes routine postage, routine printing, shipping/logistics costs, and standard systems/software costs required for contract performance.</t>
  </si>
  <si>
    <t>Non-Labor Costs with CPUC Reimbursable Budget Sub-Total</t>
  </si>
  <si>
    <t>Total Labor &amp; Non-Labor Cost</t>
  </si>
  <si>
    <t>E) Transition-Out (Mandatory Optional (MO))
Last six (6) months of the Contract</t>
  </si>
  <si>
    <t>Number of Units 
for Transition-Out Period (last 6 months of agreement) (b)</t>
  </si>
  <si>
    <t>Proposed Cost
Per Unit ($) (c)</t>
  </si>
  <si>
    <t>Bid Amount  for
last 6 months (Transition-Out) ($) (d = b x c)</t>
  </si>
  <si>
    <t>Contact Center</t>
  </si>
  <si>
    <t>#1 (Task IDs 1.10-1.12), #9 (Task ID 9.12), #11</t>
  </si>
  <si>
    <t>Systems programming and scripts, Knowledge Base, and EPC operational data transition-out.</t>
  </si>
  <si>
    <t xml:space="preserve">Warehouse </t>
  </si>
  <si>
    <t>Equipment transfer and EPC operational data transition-out.</t>
  </si>
  <si>
    <t>Support for Closeout</t>
  </si>
  <si>
    <t>Support for EPC contract closeout, Contractor-operated system handoffs, and EPC operational data transition during the final six (6) months.</t>
  </si>
  <si>
    <t>Total Transition-Out Cost</t>
  </si>
  <si>
    <t>F) Unanticipated Tasks (Mandatory (M))</t>
  </si>
  <si>
    <t>Number of Units 
per Contract Term (b)</t>
  </si>
  <si>
    <t>Bid Amount  for
Contract Term (d = b x c)</t>
  </si>
  <si>
    <t>Unanticipated Tasks</t>
  </si>
  <si>
    <t>#4</t>
  </si>
  <si>
    <t>Reserved for wholly unanticipated, CPUC-approved needs within EPC scope, such as systems pivots, accessibility features, new warehousing workflows, or limited CPUC-directed or case-specific printing support authorized under an approved DED. This line item does not include ongoing program collateral development or primary printing.</t>
  </si>
  <si>
    <t xml:space="preserve">Notes: </t>
  </si>
  <si>
    <t>To use these funds, the Contractor must submit a detailed Deliverable Expectation Document (DED) outlining itemized milestones, deliverables, timelines, and associated labor and non-labor cost. PPCA may participate in the review consistent with its program support role. Upon CPUC approval, the Contractor may proceed with the work. A post-implementation report must be submitted for documentation and audit purposes.</t>
  </si>
  <si>
    <t>Total Unanticipated Tasks Cost</t>
  </si>
  <si>
    <t>Core Program Costs (Sections A - F)</t>
  </si>
  <si>
    <t>Base Contract Term (includes A) Transition-In and E) Transition-Out)</t>
  </si>
  <si>
    <t xml:space="preserve">Optional Year 2 Term </t>
  </si>
  <si>
    <t xml:space="preserve">Optional Year 3 Term </t>
  </si>
  <si>
    <t>Instructions for Completing the Cost Workbook</t>
  </si>
  <si>
    <t>General Rules</t>
  </si>
  <si>
    <t>• Enter values only in GREEN cells labeled “(Bidder Input)”.
• Do NOT change formulas, totals/subtotals, CPUC-provided evaluation quantities, or any YELLOW cells (auto-calculated).
• Do NOT add/delete rows or columns; keep the worksheet structure intact.
• Use numeric values only (no text like “TBD”). Use US Dollars; the workbook applies formatting.
• Your unit price should be all-inclusive for the activity described (labor, overhead, materials, etc.) unless your proposal explicitly states otherwise.
• EXHIBIT D: COST WORKBOOK is the sole basis for proposed pricing. Bidders shall not submit fixed monthly, per-seat, or other alternative pricing structures unless expressly provided in this workbook. Bidders shall not include ERP-related costs, including CRM/D365 transition, ERP migration, ERP implementation, ERP technical integration, ERP platform administration, or ERP data-transfer costs, in their pricing.
• CPUC-provided unit quantities are included solely for cost evaluation and proposal comparison purposes. These quantities are based on historical operational information available at the time of solicitation development and do not represent guaranteed future usage volumes, minimum purchase quantities, maximum purchase quantities, or a State commitment regarding future demand. Actual usage may vary.</t>
  </si>
  <si>
    <t>Color Legend Used in this Workbook</t>
  </si>
  <si>
    <t>Green cells</t>
  </si>
  <si>
    <t>Bidder enters a proposed price/cost value.</t>
  </si>
  <si>
    <t>Yellow cells</t>
  </si>
  <si>
    <t>Calculated fields (do not edit).</t>
  </si>
  <si>
    <t>Tab-Specific Instructions</t>
  </si>
  <si>
    <t>Tab</t>
  </si>
  <si>
    <t>Explanation</t>
  </si>
  <si>
    <t>What to fill out</t>
  </si>
  <si>
    <t>How calculations work</t>
  </si>
  <si>
    <t>What to check</t>
  </si>
  <si>
    <t>Do not edit</t>
  </si>
  <si>
    <t>Cost</t>
  </si>
  <si>
    <t>Bidder input worksheet (detailed pricing). Use this tab to enter proposed unit prices/costs in GREEN cells. Subtotals and the grand total(s) calculate automatically.</t>
  </si>
  <si>
    <t>Complete every GREEN “(Bidder Input)” cell in the pricing columns for each applicable line item. If a line item does not apply, enter $0 (do not leave blanks). CPUC-provided evaluation quantities are locked and are not Bidder Input.</t>
  </si>
  <si>
    <t>Bid Amounts are calculated as Units × Unit Price at the line-item level. Section subtotals and the grand total roll up automatically from the line items.</t>
  </si>
  <si>
    <t>• Check that any $0 entries are intentional and explained in your proposal narrative, if needed.
• Avoid overwriting subtotal / total cells.
• Total Unanticipated Tasks Cost must not exceed $400,000.00.</t>
  </si>
  <si>
    <t>• Grey header rows.
• Any YELLOW cells.
• Any cell that already contains a formula.</t>
  </si>
  <si>
    <t>Final Checks</t>
  </si>
  <si>
    <t>• Confirm every GREEN “(Bidder Input)” pricing cell you are responsible for is filled in (no blanks).
• Spot-check that line-item Bid Amounts look reasonable (CPUC Evaluation Quantity × Proposed Cost Per Unit).
• Do not paste values over formulas or CPUC-provided evaluation quantities; if you copy/paste, use “Paste Values” only into GREEN Bidder Input cells.
• Save the file in .xlsx format and keep the worksheet names unchanged.</t>
  </si>
  <si>
    <r>
      <t xml:space="preserve">Unanticipated Tasks </t>
    </r>
    <r>
      <rPr>
        <b/>
        <sz val="12"/>
        <color rgb="FFFF0000"/>
        <rFont val="Aptos"/>
        <family val="2"/>
      </rPr>
      <t>(Not to exceed $400,000.00)</t>
    </r>
  </si>
  <si>
    <r>
      <t xml:space="preserve">Total Core Program Costs (Sections A - F) </t>
    </r>
    <r>
      <rPr>
        <b/>
        <sz val="16"/>
        <color rgb="FFFF0000"/>
        <rFont val="Aptos"/>
        <family val="2"/>
      </rPr>
      <t>(Not to exceed $25,000,000.00)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</si>
</sst>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9" x14ac:knownFonts="1">
    <font>
      <sz val="11"/>
      <color theme="1"/>
      <name val="Calibri"/>
      <family val="2"/>
      <scheme val="minor"/>
    </font>
    <font>
      <b/>
      <sz val="12"/>
      <name val="Aptos"/>
      <family val="2"/>
    </font>
    <font>
      <b/>
      <sz val="12"/>
      <color rgb="FFFFFFFF"/>
      <name val="Aptos"/>
      <family val="2"/>
    </font>
    <font>
      <sz val="12"/>
      <color theme="1"/>
      <name val="Aptos"/>
      <family val="2"/>
    </font>
    <font>
      <sz val="12"/>
      <name val="Aptos"/>
      <family val="2"/>
    </font>
    <font>
      <b/>
      <sz val="12"/>
      <color theme="1"/>
      <name val="Aptos"/>
      <family val="2"/>
    </font>
    <font>
      <b/>
      <sz val="16"/>
      <color theme="1"/>
      <name val="Aptos"/>
      <family val="2"/>
    </font>
    <font>
      <b/>
      <sz val="12"/>
      <color rgb="FFFF0000"/>
      <name val="Aptos"/>
      <family val="2"/>
    </font>
    <font>
      <b/>
      <sz val="16"/>
      <color rgb="FFFF0000"/>
      <name val="Aptos"/>
      <family val="2"/>
    </font>
  </fonts>
  <fills count="1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2F2F2"/>
      </patternFill>
    </fill>
    <fill>
      <patternFill patternType="solid">
        <fgColor rgb="FF404040"/>
      </patternFill>
    </fill>
    <fill>
      <patternFill patternType="solid">
        <fgColor rgb="FFD9D9D9"/>
      </patternFill>
    </fill>
    <fill>
      <patternFill patternType="solid">
        <fgColor rgb="FF92D050"/>
      </patternFill>
    </fill>
    <fill>
      <patternFill patternType="solid">
        <fgColor rgb="FFFFFF00"/>
      </patternFill>
    </fill>
    <fill>
      <patternFill patternType="solid">
        <fgColor theme="3"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7" tint="0.59999389629810485"/>
        <bgColor indexed="64"/>
      </patternFill>
    </fill>
  </fills>
  <borders count="4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indexed="64"/>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right style="medium">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808080"/>
      </left>
      <right style="thin">
        <color rgb="FF808080"/>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style="thin">
        <color auto="1"/>
      </left>
      <right style="medium">
        <color indexed="64"/>
      </right>
      <top/>
      <bottom style="medium">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diagonal/>
    </border>
    <border>
      <left style="thin">
        <color auto="1"/>
      </left>
      <right/>
      <top/>
      <bottom/>
      <diagonal/>
    </border>
    <border>
      <left/>
      <right/>
      <top style="thin">
        <color indexed="64"/>
      </top>
      <bottom/>
      <diagonal/>
    </border>
    <border>
      <left style="thin">
        <color auto="1"/>
      </left>
      <right style="medium">
        <color indexed="64"/>
      </right>
      <top style="medium">
        <color indexed="64"/>
      </top>
      <bottom/>
      <diagonal/>
    </border>
    <border>
      <left style="medium">
        <color indexed="64"/>
      </left>
      <right style="thin">
        <color indexed="64"/>
      </right>
      <top/>
      <bottom/>
      <diagonal/>
    </border>
    <border>
      <left style="thin">
        <color auto="1"/>
      </left>
      <right style="thin">
        <color auto="1"/>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1">
    <xf numFmtId="0" fontId="0" fillId="0" borderId="0"/>
  </cellStyleXfs>
  <cellXfs count="175">
    <xf numFmtId="0" fontId="0" fillId="0" borderId="0" xfId="0"/>
    <xf numFmtId="0" fontId="3" fillId="0" borderId="0" xfId="0" applyFont="1" applyAlignment="1">
      <alignment horizontal="left"/>
    </xf>
    <xf numFmtId="0" fontId="3" fillId="0" borderId="0" xfId="0" applyFont="1"/>
    <xf numFmtId="0" fontId="1" fillId="8" borderId="20" xfId="0" applyFont="1" applyFill="1" applyBorder="1" applyAlignment="1">
      <alignment vertical="top" wrapText="1"/>
    </xf>
    <xf numFmtId="0" fontId="4" fillId="0" borderId="20" xfId="0" applyFont="1" applyBorder="1" applyAlignment="1">
      <alignment vertical="top" wrapText="1"/>
    </xf>
    <xf numFmtId="0" fontId="1" fillId="9" borderId="20" xfId="0" applyFont="1" applyFill="1" applyBorder="1" applyAlignment="1">
      <alignment vertical="top" wrapText="1"/>
    </xf>
    <xf numFmtId="0" fontId="1" fillId="5" borderId="20" xfId="0" applyFont="1" applyFill="1" applyBorder="1" applyAlignment="1">
      <alignment horizontal="center" vertical="center" wrapText="1"/>
    </xf>
    <xf numFmtId="0" fontId="4" fillId="0" borderId="20" xfId="0" applyFont="1" applyBorder="1" applyAlignment="1">
      <alignment horizontal="left" vertical="top" wrapText="1"/>
    </xf>
    <xf numFmtId="0" fontId="5" fillId="0" borderId="0" xfId="0" applyFont="1" applyAlignment="1">
      <alignment horizontal="center" vertical="center"/>
    </xf>
    <xf numFmtId="0" fontId="5" fillId="3" borderId="11" xfId="0" applyFont="1" applyFill="1" applyBorder="1" applyAlignment="1">
      <alignment horizontal="center" vertical="center"/>
    </xf>
    <xf numFmtId="0" fontId="5" fillId="3" borderId="11" xfId="0" applyFont="1" applyFill="1" applyBorder="1" applyAlignment="1">
      <alignment vertical="center" wrapText="1"/>
    </xf>
    <xf numFmtId="0" fontId="5" fillId="3" borderId="11" xfId="0" applyFont="1" applyFill="1" applyBorder="1" applyAlignment="1">
      <alignment horizontal="center" vertical="center" wrapText="1"/>
    </xf>
    <xf numFmtId="0" fontId="5" fillId="0" borderId="11" xfId="0" applyFont="1" applyBorder="1" applyAlignment="1">
      <alignment horizontal="center" vertical="center"/>
    </xf>
    <xf numFmtId="0" fontId="3" fillId="0" borderId="11" xfId="0" applyFont="1" applyBorder="1" applyAlignment="1">
      <alignment vertical="top" wrapText="1"/>
    </xf>
    <xf numFmtId="164" fontId="5" fillId="2" borderId="11" xfId="0" applyNumberFormat="1" applyFont="1" applyFill="1" applyBorder="1"/>
    <xf numFmtId="0" fontId="5" fillId="0" borderId="7" xfId="0" applyFont="1" applyBorder="1" applyAlignment="1">
      <alignment horizontal="center" vertical="center"/>
    </xf>
    <xf numFmtId="164" fontId="3" fillId="0" borderId="8" xfId="0" applyNumberFormat="1" applyFont="1" applyBorder="1"/>
    <xf numFmtId="0" fontId="5" fillId="3" borderId="18" xfId="0" applyFont="1" applyFill="1" applyBorder="1" applyAlignment="1">
      <alignment horizontal="center" vertical="center"/>
    </xf>
    <xf numFmtId="0" fontId="5" fillId="3" borderId="18"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17" xfId="0" applyFont="1" applyFill="1" applyBorder="1" applyAlignment="1">
      <alignment horizontal="left" vertical="top"/>
    </xf>
    <xf numFmtId="0" fontId="5" fillId="3" borderId="11" xfId="0" applyFont="1" applyFill="1" applyBorder="1" applyAlignment="1">
      <alignment horizontal="left" vertical="top"/>
    </xf>
    <xf numFmtId="164" fontId="3" fillId="3" borderId="11" xfId="0" applyNumberFormat="1" applyFont="1" applyFill="1" applyBorder="1" applyAlignment="1">
      <alignment horizontal="center" vertical="center"/>
    </xf>
    <xf numFmtId="0" fontId="3" fillId="3" borderId="11" xfId="0" applyFont="1" applyFill="1" applyBorder="1" applyAlignment="1">
      <alignment horizontal="center" vertical="center"/>
    </xf>
    <xf numFmtId="164" fontId="3" fillId="3" borderId="8" xfId="0" applyNumberFormat="1" applyFont="1" applyFill="1" applyBorder="1"/>
    <xf numFmtId="0" fontId="3" fillId="0" borderId="11" xfId="0" applyFont="1" applyBorder="1" applyAlignment="1">
      <alignment wrapText="1"/>
    </xf>
    <xf numFmtId="0" fontId="3" fillId="0" borderId="11" xfId="0" applyFont="1" applyBorder="1"/>
    <xf numFmtId="0" fontId="3" fillId="0" borderId="11" xfId="0" applyFont="1" applyBorder="1" applyAlignment="1">
      <alignment horizontal="center" vertical="center"/>
    </xf>
    <xf numFmtId="164" fontId="3" fillId="2" borderId="11" xfId="0" applyNumberFormat="1" applyFont="1" applyFill="1" applyBorder="1" applyAlignment="1">
      <alignment horizontal="center" vertical="center"/>
    </xf>
    <xf numFmtId="0" fontId="5" fillId="0" borderId="17" xfId="0" applyFont="1" applyBorder="1" applyAlignment="1">
      <alignment horizontal="center" vertical="center"/>
    </xf>
    <xf numFmtId="164" fontId="3" fillId="2" borderId="8" xfId="0" applyNumberFormat="1" applyFont="1" applyFill="1" applyBorder="1"/>
    <xf numFmtId="0" fontId="5" fillId="0" borderId="11" xfId="0" applyFont="1" applyBorder="1"/>
    <xf numFmtId="0" fontId="3" fillId="0" borderId="11" xfId="0" applyFont="1" applyBorder="1" applyAlignment="1">
      <alignment horizontal="center"/>
    </xf>
    <xf numFmtId="0" fontId="5" fillId="3" borderId="11" xfId="0" applyFont="1" applyFill="1" applyBorder="1"/>
    <xf numFmtId="164" fontId="3" fillId="3" borderId="11" xfId="0" applyNumberFormat="1" applyFont="1" applyFill="1" applyBorder="1"/>
    <xf numFmtId="0" fontId="3" fillId="3" borderId="11" xfId="0" applyFont="1" applyFill="1" applyBorder="1"/>
    <xf numFmtId="164" fontId="3" fillId="2" borderId="11" xfId="0" applyNumberFormat="1" applyFont="1" applyFill="1" applyBorder="1"/>
    <xf numFmtId="0" fontId="5" fillId="0" borderId="0" xfId="0" applyFont="1" applyAlignment="1">
      <alignment horizontal="center"/>
    </xf>
    <xf numFmtId="164" fontId="5" fillId="0" borderId="0" xfId="0" applyNumberFormat="1" applyFont="1" applyAlignment="1">
      <alignment horizontal="center"/>
    </xf>
    <xf numFmtId="164" fontId="5" fillId="0" borderId="8" xfId="0" applyNumberFormat="1" applyFont="1" applyBorder="1"/>
    <xf numFmtId="164" fontId="3" fillId="2" borderId="8" xfId="0" applyNumberFormat="1" applyFont="1" applyFill="1" applyBorder="1" applyAlignment="1">
      <alignment horizontal="center" vertical="center"/>
    </xf>
    <xf numFmtId="164" fontId="3" fillId="3" borderId="0" xfId="0" applyNumberFormat="1" applyFont="1" applyFill="1" applyAlignment="1">
      <alignment horizontal="center"/>
    </xf>
    <xf numFmtId="0" fontId="3" fillId="3" borderId="0" xfId="0" applyFont="1" applyFill="1" applyAlignment="1">
      <alignment horizontal="center" vertical="center"/>
    </xf>
    <xf numFmtId="164" fontId="3" fillId="3" borderId="0" xfId="0" applyNumberFormat="1" applyFont="1" applyFill="1" applyAlignment="1">
      <alignment horizontal="center" vertical="center"/>
    </xf>
    <xf numFmtId="0" fontId="3" fillId="3" borderId="0" xfId="0" applyFont="1" applyFill="1"/>
    <xf numFmtId="164" fontId="3" fillId="3" borderId="0" xfId="0" applyNumberFormat="1" applyFont="1" applyFill="1"/>
    <xf numFmtId="164" fontId="3" fillId="0" borderId="0" xfId="0" applyNumberFormat="1" applyFont="1" applyAlignment="1">
      <alignment horizontal="center"/>
    </xf>
    <xf numFmtId="0" fontId="3" fillId="0" borderId="7" xfId="0" applyFont="1" applyBorder="1" applyAlignment="1">
      <alignment horizontal="center" vertical="center" wrapText="1"/>
    </xf>
    <xf numFmtId="0" fontId="3" fillId="0" borderId="11" xfId="0" applyFont="1" applyBorder="1" applyAlignment="1">
      <alignment horizontal="left" vertical="center" wrapText="1"/>
    </xf>
    <xf numFmtId="0" fontId="5" fillId="3" borderId="0" xfId="0" applyFont="1" applyFill="1" applyAlignment="1">
      <alignment vertical="top" wrapText="1"/>
    </xf>
    <xf numFmtId="164" fontId="3" fillId="3" borderId="8" xfId="0" applyNumberFormat="1" applyFont="1" applyFill="1" applyBorder="1" applyAlignment="1">
      <alignment horizontal="center" vertical="center"/>
    </xf>
    <xf numFmtId="0" fontId="5" fillId="3" borderId="33" xfId="0" applyFont="1" applyFill="1" applyBorder="1" applyAlignment="1">
      <alignment horizontal="center" vertical="center"/>
    </xf>
    <xf numFmtId="0" fontId="5" fillId="3" borderId="11" xfId="0" applyFont="1" applyFill="1" applyBorder="1" applyAlignment="1">
      <alignment vertical="top" wrapText="1"/>
    </xf>
    <xf numFmtId="0" fontId="3" fillId="3" borderId="11" xfId="0" applyFont="1" applyFill="1" applyBorder="1" applyAlignment="1">
      <alignment vertical="top" wrapText="1"/>
    </xf>
    <xf numFmtId="0" fontId="3" fillId="0" borderId="18" xfId="0" applyFont="1" applyBorder="1" applyAlignment="1">
      <alignment vertical="top" wrapText="1"/>
    </xf>
    <xf numFmtId="0" fontId="3" fillId="0" borderId="18" xfId="0" applyFont="1" applyBorder="1"/>
    <xf numFmtId="164" fontId="3" fillId="2" borderId="18" xfId="0" applyNumberFormat="1" applyFont="1" applyFill="1" applyBorder="1" applyAlignment="1">
      <alignment horizontal="center" vertical="center"/>
    </xf>
    <xf numFmtId="0" fontId="5" fillId="3" borderId="4" xfId="0" applyFont="1" applyFill="1" applyBorder="1" applyAlignment="1">
      <alignment horizontal="center" vertical="center" wrapText="1"/>
    </xf>
    <xf numFmtId="164" fontId="5" fillId="3" borderId="4" xfId="0" applyNumberFormat="1" applyFont="1" applyFill="1" applyBorder="1" applyAlignment="1">
      <alignment horizontal="center" vertical="center" wrapText="1"/>
    </xf>
    <xf numFmtId="164" fontId="5" fillId="3" borderId="6" xfId="0" applyNumberFormat="1" applyFont="1" applyFill="1" applyBorder="1" applyAlignment="1">
      <alignment horizontal="center" vertical="center" wrapText="1"/>
    </xf>
    <xf numFmtId="0" fontId="3" fillId="3" borderId="0" xfId="0" applyFont="1" applyFill="1" applyAlignment="1">
      <alignment horizontal="left" vertical="center" wrapText="1"/>
    </xf>
    <xf numFmtId="0" fontId="5" fillId="3" borderId="0" xfId="0" applyFont="1" applyFill="1" applyAlignment="1">
      <alignment horizontal="left" vertical="center" wrapText="1"/>
    </xf>
    <xf numFmtId="0" fontId="3" fillId="3" borderId="0" xfId="0" applyFont="1" applyFill="1" applyAlignment="1">
      <alignment wrapText="1"/>
    </xf>
    <xf numFmtId="0" fontId="3" fillId="3" borderId="0" xfId="0" applyFont="1" applyFill="1" applyAlignment="1">
      <alignment horizontal="center"/>
    </xf>
    <xf numFmtId="0" fontId="5" fillId="3" borderId="15" xfId="0" applyFont="1" applyFill="1" applyBorder="1" applyAlignment="1">
      <alignment horizontal="center" vertical="center"/>
    </xf>
    <xf numFmtId="0" fontId="3" fillId="0" borderId="11" xfId="0" applyFont="1" applyBorder="1" applyAlignment="1">
      <alignment horizontal="left" vertical="center"/>
    </xf>
    <xf numFmtId="164" fontId="3" fillId="2" borderId="18" xfId="0" applyNumberFormat="1" applyFont="1" applyFill="1" applyBorder="1" applyAlignment="1">
      <alignment horizontal="center"/>
    </xf>
    <xf numFmtId="164" fontId="3" fillId="2" borderId="16" xfId="0" applyNumberFormat="1" applyFont="1" applyFill="1" applyBorder="1" applyAlignment="1">
      <alignment vertical="center"/>
    </xf>
    <xf numFmtId="0" fontId="3" fillId="0" borderId="11" xfId="0" applyFont="1" applyBorder="1" applyAlignment="1">
      <alignment horizontal="center" vertical="center" wrapText="1"/>
    </xf>
    <xf numFmtId="164" fontId="5" fillId="2" borderId="11" xfId="0" applyNumberFormat="1" applyFont="1" applyFill="1" applyBorder="1" applyAlignment="1">
      <alignment horizontal="center" vertical="center"/>
    </xf>
    <xf numFmtId="0" fontId="3" fillId="0" borderId="12" xfId="0" applyFont="1" applyBorder="1" applyAlignment="1">
      <alignment horizontal="center" vertical="center" wrapText="1"/>
    </xf>
    <xf numFmtId="0" fontId="3" fillId="0" borderId="12" xfId="0" applyFont="1" applyBorder="1" applyAlignment="1">
      <alignment horizontal="center" vertical="center"/>
    </xf>
    <xf numFmtId="0" fontId="3" fillId="0" borderId="12" xfId="0" applyFont="1" applyBorder="1" applyAlignment="1">
      <alignment vertical="center" wrapText="1"/>
    </xf>
    <xf numFmtId="0" fontId="3" fillId="0" borderId="12" xfId="0" applyFont="1" applyBorder="1" applyAlignment="1">
      <alignment vertical="top" wrapText="1"/>
    </xf>
    <xf numFmtId="0" fontId="5" fillId="3" borderId="15" xfId="0" applyFont="1" applyFill="1" applyBorder="1" applyAlignment="1">
      <alignment vertical="center" wrapText="1"/>
    </xf>
    <xf numFmtId="0" fontId="5" fillId="3" borderId="28" xfId="0" applyFont="1" applyFill="1" applyBorder="1" applyAlignment="1">
      <alignment horizontal="center" vertical="center" wrapText="1"/>
    </xf>
    <xf numFmtId="164" fontId="5" fillId="3" borderId="28" xfId="0" applyNumberFormat="1" applyFont="1" applyFill="1" applyBorder="1" applyAlignment="1">
      <alignment horizontal="center" vertical="center" wrapText="1"/>
    </xf>
    <xf numFmtId="164" fontId="5" fillId="3" borderId="29" xfId="0" applyNumberFormat="1" applyFont="1" applyFill="1" applyBorder="1" applyAlignment="1">
      <alignment horizontal="center" vertical="center" wrapText="1"/>
    </xf>
    <xf numFmtId="164" fontId="5" fillId="3" borderId="32" xfId="0" applyNumberFormat="1" applyFont="1" applyFill="1" applyBorder="1" applyAlignment="1">
      <alignment horizontal="center" vertical="center" wrapText="1"/>
    </xf>
    <xf numFmtId="164" fontId="3" fillId="2" borderId="11" xfId="0" applyNumberFormat="1" applyFont="1" applyFill="1" applyBorder="1" applyAlignment="1">
      <alignment horizontal="right" vertical="center"/>
    </xf>
    <xf numFmtId="164" fontId="3" fillId="3" borderId="30" xfId="0" applyNumberFormat="1" applyFont="1" applyFill="1" applyBorder="1" applyAlignment="1">
      <alignment vertical="center"/>
    </xf>
    <xf numFmtId="164" fontId="3" fillId="3" borderId="0" xfId="0" applyNumberFormat="1" applyFont="1" applyFill="1" applyAlignment="1">
      <alignment vertical="center"/>
    </xf>
    <xf numFmtId="164" fontId="3" fillId="3" borderId="8" xfId="0" applyNumberFormat="1" applyFont="1" applyFill="1" applyBorder="1" applyAlignment="1">
      <alignment vertical="center"/>
    </xf>
    <xf numFmtId="164" fontId="3" fillId="3" borderId="24" xfId="0" applyNumberFormat="1" applyFont="1" applyFill="1" applyBorder="1" applyAlignment="1">
      <alignment vertical="center"/>
    </xf>
    <xf numFmtId="164" fontId="5" fillId="2" borderId="11" xfId="0" applyNumberFormat="1" applyFont="1" applyFill="1" applyBorder="1" applyAlignment="1">
      <alignment horizontal="center"/>
    </xf>
    <xf numFmtId="164" fontId="5" fillId="2" borderId="11" xfId="0" applyNumberFormat="1" applyFont="1" applyFill="1" applyBorder="1" applyAlignment="1">
      <alignment horizontal="right" vertical="center"/>
    </xf>
    <xf numFmtId="164" fontId="3" fillId="2" borderId="38" xfId="0" applyNumberFormat="1" applyFont="1" applyFill="1" applyBorder="1" applyAlignment="1">
      <alignment horizontal="center" vertical="center"/>
    </xf>
    <xf numFmtId="0" fontId="5" fillId="3" borderId="13" xfId="0" applyFont="1" applyFill="1" applyBorder="1"/>
    <xf numFmtId="164" fontId="5" fillId="3" borderId="11"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3" borderId="9" xfId="0" applyNumberFormat="1" applyFont="1" applyFill="1" applyBorder="1" applyAlignment="1">
      <alignment horizontal="center" vertical="center" wrapText="1"/>
    </xf>
    <xf numFmtId="164" fontId="5" fillId="3" borderId="23" xfId="0" applyNumberFormat="1" applyFont="1" applyFill="1" applyBorder="1" applyAlignment="1">
      <alignment horizontal="center" vertical="center" wrapText="1"/>
    </xf>
    <xf numFmtId="164" fontId="5" fillId="3" borderId="6" xfId="0" applyNumberFormat="1" applyFont="1" applyFill="1" applyBorder="1" applyAlignment="1">
      <alignment horizontal="center" wrapText="1"/>
    </xf>
    <xf numFmtId="164" fontId="5" fillId="3" borderId="23" xfId="0" applyNumberFormat="1" applyFont="1" applyFill="1" applyBorder="1" applyAlignment="1">
      <alignment horizontal="center" wrapText="1"/>
    </xf>
    <xf numFmtId="0" fontId="5" fillId="3" borderId="34" xfId="0" applyFont="1" applyFill="1" applyBorder="1" applyAlignment="1">
      <alignment horizontal="center" vertical="center" wrapText="1"/>
    </xf>
    <xf numFmtId="164" fontId="5" fillId="3" borderId="34" xfId="0" applyNumberFormat="1" applyFont="1" applyFill="1" applyBorder="1" applyAlignment="1">
      <alignment horizontal="center" vertical="center" wrapText="1"/>
    </xf>
    <xf numFmtId="164" fontId="5" fillId="0" borderId="0" xfId="0" applyNumberFormat="1" applyFont="1" applyAlignment="1">
      <alignment horizontal="right" vertical="center"/>
    </xf>
    <xf numFmtId="0" fontId="3" fillId="0" borderId="11" xfId="0" applyFont="1" applyBorder="1" applyAlignment="1">
      <alignment vertical="center" wrapText="1"/>
    </xf>
    <xf numFmtId="0" fontId="3" fillId="2" borderId="11" xfId="0" applyFont="1" applyFill="1" applyBorder="1" applyAlignment="1">
      <alignment horizontal="center" vertical="center"/>
    </xf>
    <xf numFmtId="164" fontId="5" fillId="2" borderId="10" xfId="0" applyNumberFormat="1" applyFont="1" applyFill="1" applyBorder="1" applyAlignment="1">
      <alignment horizontal="center" vertical="center"/>
    </xf>
    <xf numFmtId="164" fontId="3" fillId="2" borderId="39" xfId="0" applyNumberFormat="1" applyFont="1" applyFill="1" applyBorder="1" applyAlignment="1">
      <alignment horizontal="center" vertical="center"/>
    </xf>
    <xf numFmtId="164" fontId="6" fillId="2" borderId="39" xfId="0" applyNumberFormat="1" applyFont="1" applyFill="1" applyBorder="1" applyAlignment="1">
      <alignment horizontal="center" vertical="center"/>
    </xf>
    <xf numFmtId="164" fontId="5" fillId="2" borderId="11" xfId="0" applyNumberFormat="1" applyFont="1" applyFill="1" applyBorder="1" applyAlignment="1">
      <alignment vertical="center"/>
    </xf>
    <xf numFmtId="164" fontId="3" fillId="2" borderId="8" xfId="0" applyNumberFormat="1" applyFont="1" applyFill="1" applyBorder="1" applyAlignment="1">
      <alignment vertical="center"/>
    </xf>
    <xf numFmtId="0" fontId="5" fillId="3" borderId="11" xfId="0" applyFont="1" applyFill="1" applyBorder="1" applyAlignment="1">
      <alignment horizontal="center"/>
    </xf>
    <xf numFmtId="164" fontId="3" fillId="4" borderId="11" xfId="0" applyNumberFormat="1" applyFont="1" applyFill="1" applyBorder="1" applyAlignment="1" applyProtection="1">
      <alignment horizontal="center" vertical="center"/>
      <protection locked="0"/>
    </xf>
    <xf numFmtId="0" fontId="0" fillId="0" borderId="19" xfId="0" applyBorder="1"/>
    <xf numFmtId="0" fontId="0" fillId="0" borderId="12" xfId="0" applyBorder="1"/>
    <xf numFmtId="3" fontId="3" fillId="0" borderId="11" xfId="0" applyNumberFormat="1" applyFont="1" applyBorder="1" applyAlignment="1">
      <alignment horizontal="center" vertical="center"/>
    </xf>
    <xf numFmtId="0" fontId="0" fillId="3" borderId="24" xfId="0" applyFill="1" applyBorder="1"/>
    <xf numFmtId="0" fontId="0" fillId="3" borderId="17" xfId="0" applyFill="1" applyBorder="1"/>
    <xf numFmtId="0" fontId="0" fillId="3" borderId="0" xfId="0" applyFill="1"/>
    <xf numFmtId="0" fontId="4" fillId="0" borderId="0" xfId="0" applyFont="1" applyAlignment="1">
      <alignment horizontal="left" vertical="top" wrapText="1"/>
    </xf>
    <xf numFmtId="0" fontId="3" fillId="0" borderId="0" xfId="0" applyFont="1" applyAlignment="1">
      <alignment horizontal="left"/>
    </xf>
    <xf numFmtId="0" fontId="1" fillId="7" borderId="0" xfId="0" applyFont="1" applyFill="1" applyAlignment="1">
      <alignment horizontal="left" vertical="center"/>
    </xf>
    <xf numFmtId="0" fontId="3" fillId="0" borderId="0" xfId="0" applyFont="1"/>
    <xf numFmtId="0" fontId="4" fillId="0" borderId="20" xfId="0" applyFont="1" applyBorder="1" applyAlignment="1">
      <alignment vertical="top" wrapText="1"/>
    </xf>
    <xf numFmtId="0" fontId="0" fillId="0" borderId="21" xfId="0" applyBorder="1"/>
    <xf numFmtId="0" fontId="0" fillId="0" borderId="22" xfId="0" applyBorder="1"/>
    <xf numFmtId="0" fontId="2" fillId="6" borderId="0" xfId="0" applyFont="1" applyFill="1" applyAlignment="1">
      <alignment horizontal="left" vertical="center"/>
    </xf>
    <xf numFmtId="0" fontId="5" fillId="0" borderId="37" xfId="0" applyFont="1" applyBorder="1" applyAlignment="1">
      <alignment horizontal="center" vertical="center"/>
    </xf>
    <xf numFmtId="0" fontId="0" fillId="0" borderId="24" xfId="0" applyBorder="1"/>
    <xf numFmtId="0" fontId="0" fillId="0" borderId="17" xfId="0" applyBorder="1"/>
    <xf numFmtId="0" fontId="5" fillId="13" borderId="11" xfId="0" applyFont="1" applyFill="1" applyBorder="1" applyAlignment="1">
      <alignment horizontal="center" vertical="center"/>
    </xf>
    <xf numFmtId="0" fontId="3" fillId="3" borderId="37" xfId="0" applyFont="1" applyFill="1" applyBorder="1" applyAlignment="1">
      <alignment horizontal="center"/>
    </xf>
    <xf numFmtId="164" fontId="3" fillId="3" borderId="18" xfId="0" applyNumberFormat="1" applyFont="1" applyFill="1" applyBorder="1" applyAlignment="1">
      <alignment horizontal="center" wrapText="1"/>
    </xf>
    <xf numFmtId="0" fontId="0" fillId="0" borderId="14" xfId="0" applyBorder="1" applyAlignment="1">
      <alignment wrapText="1"/>
    </xf>
    <xf numFmtId="164" fontId="5" fillId="3" borderId="1" xfId="0" applyNumberFormat="1" applyFont="1" applyFill="1" applyBorder="1" applyAlignment="1">
      <alignment horizontal="left" vertical="top"/>
    </xf>
    <xf numFmtId="0" fontId="0" fillId="0" borderId="2" xfId="0" applyBorder="1"/>
    <xf numFmtId="0" fontId="3" fillId="3" borderId="13" xfId="0" applyFont="1" applyFill="1" applyBorder="1" applyAlignment="1">
      <alignment horizontal="left" vertical="center" wrapText="1"/>
    </xf>
    <xf numFmtId="0" fontId="3" fillId="3" borderId="24" xfId="0" applyFont="1" applyFill="1" applyBorder="1" applyAlignment="1">
      <alignment horizontal="left" vertical="center" wrapText="1"/>
    </xf>
    <xf numFmtId="0" fontId="3" fillId="3" borderId="46" xfId="0" applyFont="1" applyFill="1" applyBorder="1" applyAlignment="1">
      <alignment horizontal="left" vertical="center" wrapText="1"/>
    </xf>
    <xf numFmtId="0" fontId="5" fillId="13" borderId="37" xfId="0" applyFont="1" applyFill="1" applyBorder="1" applyAlignment="1">
      <alignment horizontal="center" vertical="center"/>
    </xf>
    <xf numFmtId="0" fontId="5" fillId="0" borderId="11" xfId="0" applyFont="1" applyBorder="1" applyAlignment="1">
      <alignment horizontal="center" vertical="center"/>
    </xf>
    <xf numFmtId="0" fontId="0" fillId="0" borderId="19" xfId="0" applyBorder="1"/>
    <xf numFmtId="0" fontId="0" fillId="0" borderId="12" xfId="0" applyBorder="1"/>
    <xf numFmtId="164" fontId="5" fillId="3" borderId="40" xfId="0" applyNumberFormat="1" applyFont="1" applyFill="1" applyBorder="1" applyAlignment="1">
      <alignment horizontal="center" vertical="center" wrapText="1"/>
    </xf>
    <xf numFmtId="0" fontId="0" fillId="0" borderId="27" xfId="0" applyBorder="1" applyAlignment="1">
      <alignment vertical="center"/>
    </xf>
    <xf numFmtId="0" fontId="5" fillId="3" borderId="11" xfId="0" applyFont="1" applyFill="1" applyBorder="1" applyAlignment="1">
      <alignment horizontal="center"/>
    </xf>
    <xf numFmtId="0" fontId="3" fillId="3" borderId="11" xfId="0" applyFont="1" applyFill="1" applyBorder="1" applyAlignment="1">
      <alignment horizontal="center"/>
    </xf>
    <xf numFmtId="0" fontId="5" fillId="3" borderId="13" xfId="0" applyFont="1" applyFill="1" applyBorder="1" applyAlignment="1">
      <alignment horizontal="left" vertical="top"/>
    </xf>
    <xf numFmtId="0" fontId="6" fillId="3" borderId="41" xfId="0" applyFont="1" applyFill="1" applyBorder="1" applyAlignment="1">
      <alignment horizontal="center" vertical="center"/>
    </xf>
    <xf numFmtId="0" fontId="0" fillId="0" borderId="35" xfId="0" applyBorder="1"/>
    <xf numFmtId="0" fontId="0" fillId="0" borderId="36" xfId="0" applyBorder="1"/>
    <xf numFmtId="0" fontId="3" fillId="3" borderId="11" xfId="0" applyFont="1" applyFill="1" applyBorder="1" applyAlignment="1">
      <alignment horizontal="center" vertical="center"/>
    </xf>
    <xf numFmtId="0" fontId="5" fillId="12" borderId="11" xfId="0" applyFont="1" applyFill="1" applyBorder="1" applyAlignment="1">
      <alignment horizontal="center" vertical="center"/>
    </xf>
    <xf numFmtId="0" fontId="5" fillId="10" borderId="11" xfId="0" applyFont="1" applyFill="1" applyBorder="1" applyAlignment="1">
      <alignment horizontal="center" vertical="center"/>
    </xf>
    <xf numFmtId="0" fontId="5" fillId="3" borderId="11" xfId="0" applyFont="1" applyFill="1" applyBorder="1" applyAlignment="1">
      <alignment horizontal="center" vertical="center"/>
    </xf>
    <xf numFmtId="164" fontId="5" fillId="3" borderId="44" xfId="0" applyNumberFormat="1" applyFont="1" applyFill="1" applyBorder="1" applyAlignment="1">
      <alignment horizontal="center" vertical="center" wrapText="1"/>
    </xf>
    <xf numFmtId="0" fontId="0" fillId="0" borderId="5" xfId="0" applyBorder="1" applyAlignment="1">
      <alignment vertical="center"/>
    </xf>
    <xf numFmtId="0" fontId="5" fillId="3" borderId="43" xfId="0" applyFont="1" applyFill="1" applyBorder="1" applyAlignment="1">
      <alignment horizontal="left" vertical="top" wrapText="1"/>
    </xf>
    <xf numFmtId="0" fontId="0" fillId="0" borderId="3" xfId="0" applyBorder="1"/>
    <xf numFmtId="164" fontId="3" fillId="3" borderId="11" xfId="0" applyNumberFormat="1" applyFont="1" applyFill="1" applyBorder="1" applyAlignment="1">
      <alignment horizontal="center"/>
    </xf>
    <xf numFmtId="0" fontId="5" fillId="11" borderId="40" xfId="0" applyFont="1" applyFill="1" applyBorder="1" applyAlignment="1">
      <alignment horizontal="center" vertical="center"/>
    </xf>
    <xf numFmtId="0" fontId="0" fillId="0" borderId="26" xfId="0" applyBorder="1"/>
    <xf numFmtId="0" fontId="0" fillId="0" borderId="27" xfId="0" applyBorder="1"/>
    <xf numFmtId="0" fontId="5" fillId="11" borderId="45" xfId="0" applyFont="1" applyFill="1" applyBorder="1" applyAlignment="1">
      <alignment horizontal="center" vertical="center"/>
    </xf>
    <xf numFmtId="164" fontId="5" fillId="3" borderId="11" xfId="0" applyNumberFormat="1" applyFont="1" applyFill="1" applyBorder="1" applyAlignment="1">
      <alignment horizontal="center" vertical="center"/>
    </xf>
    <xf numFmtId="0" fontId="5" fillId="10" borderId="43" xfId="0" applyFont="1" applyFill="1" applyBorder="1" applyAlignment="1">
      <alignment horizontal="center" vertical="center"/>
    </xf>
    <xf numFmtId="0" fontId="6" fillId="3" borderId="25" xfId="0" applyFont="1" applyFill="1" applyBorder="1" applyAlignment="1">
      <alignment horizontal="center" vertical="center"/>
    </xf>
    <xf numFmtId="0" fontId="3" fillId="3" borderId="18" xfId="0" applyFont="1" applyFill="1" applyBorder="1" applyAlignment="1">
      <alignment horizontal="center" vertical="center" wrapText="1"/>
    </xf>
    <xf numFmtId="0" fontId="0" fillId="0" borderId="31" xfId="0" applyBorder="1"/>
    <xf numFmtId="0" fontId="0" fillId="0" borderId="14" xfId="0" applyBorder="1"/>
    <xf numFmtId="0" fontId="5" fillId="11" borderId="11" xfId="0" applyFont="1" applyFill="1" applyBorder="1" applyAlignment="1">
      <alignment horizontal="center" vertical="center"/>
    </xf>
    <xf numFmtId="0" fontId="5" fillId="10" borderId="37" xfId="0" applyFont="1" applyFill="1" applyBorder="1" applyAlignment="1">
      <alignment horizontal="center" vertical="center"/>
    </xf>
    <xf numFmtId="0" fontId="5" fillId="12" borderId="37" xfId="0" applyFont="1" applyFill="1" applyBorder="1" applyAlignment="1">
      <alignment horizontal="center" vertical="center"/>
    </xf>
    <xf numFmtId="0" fontId="5" fillId="11" borderId="37" xfId="0" applyFont="1" applyFill="1" applyBorder="1" applyAlignment="1">
      <alignment horizontal="center" vertical="center"/>
    </xf>
    <xf numFmtId="0" fontId="5" fillId="3" borderId="11" xfId="0" applyFont="1" applyFill="1" applyBorder="1" applyAlignment="1">
      <alignment horizontal="center" vertical="center" wrapText="1"/>
    </xf>
    <xf numFmtId="0" fontId="0" fillId="3" borderId="17" xfId="0" applyFill="1" applyBorder="1" applyAlignment="1">
      <alignment wrapText="1"/>
    </xf>
    <xf numFmtId="0" fontId="5" fillId="3" borderId="11" xfId="0" applyFont="1" applyFill="1" applyBorder="1" applyAlignment="1">
      <alignment horizontal="left" vertical="center" wrapText="1"/>
    </xf>
    <xf numFmtId="0" fontId="5" fillId="0" borderId="31" xfId="0" applyFont="1" applyBorder="1" applyAlignment="1">
      <alignment horizontal="center" vertical="center"/>
    </xf>
    <xf numFmtId="0" fontId="0" fillId="0" borderId="0" xfId="0"/>
    <xf numFmtId="164" fontId="5" fillId="3" borderId="11" xfId="0" applyNumberFormat="1" applyFont="1" applyFill="1" applyBorder="1" applyAlignment="1">
      <alignment horizontal="center"/>
    </xf>
    <xf numFmtId="164" fontId="5" fillId="3" borderId="42" xfId="0" applyNumberFormat="1" applyFont="1" applyFill="1" applyBorder="1" applyAlignment="1">
      <alignment horizontal="center" vertical="center" wrapText="1"/>
    </xf>
    <xf numFmtId="0" fontId="3" fillId="3" borderId="1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
  <sheetViews>
    <sheetView zoomScaleNormal="100" workbookViewId="0">
      <selection sqref="A1:F1"/>
    </sheetView>
  </sheetViews>
  <sheetFormatPr defaultColWidth="8.88671875" defaultRowHeight="15.6" x14ac:dyDescent="0.3"/>
  <cols>
    <col min="1" max="1" width="18" style="2" customWidth="1"/>
    <col min="2" max="2" width="48" style="2" customWidth="1"/>
    <col min="3" max="3" width="50" style="2" customWidth="1"/>
    <col min="4" max="6" width="26" style="2" customWidth="1"/>
    <col min="7" max="7" width="8.88671875" style="2" customWidth="1"/>
    <col min="8" max="16384" width="8.88671875" style="2"/>
  </cols>
  <sheetData>
    <row r="1" spans="1:6" x14ac:dyDescent="0.3">
      <c r="A1" s="119" t="s">
        <v>211</v>
      </c>
      <c r="B1" s="115"/>
      <c r="C1" s="115"/>
      <c r="D1" s="115"/>
      <c r="E1" s="115"/>
      <c r="F1" s="115"/>
    </row>
    <row r="3" spans="1:6" x14ac:dyDescent="0.3">
      <c r="A3" s="114" t="s">
        <v>212</v>
      </c>
      <c r="B3" s="115"/>
      <c r="C3" s="115"/>
      <c r="D3" s="115"/>
      <c r="E3" s="115"/>
      <c r="F3" s="115"/>
    </row>
    <row r="4" spans="1:6" ht="174" customHeight="1" x14ac:dyDescent="0.3">
      <c r="A4" s="112" t="s">
        <v>213</v>
      </c>
      <c r="B4" s="115"/>
      <c r="C4" s="115"/>
      <c r="D4" s="115"/>
      <c r="E4" s="115"/>
      <c r="F4" s="115"/>
    </row>
    <row r="6" spans="1:6" x14ac:dyDescent="0.3">
      <c r="A6" s="114" t="s">
        <v>214</v>
      </c>
      <c r="B6" s="115"/>
      <c r="C6" s="115"/>
      <c r="D6" s="115"/>
      <c r="E6" s="115"/>
      <c r="F6" s="115"/>
    </row>
    <row r="7" spans="1:6" x14ac:dyDescent="0.3">
      <c r="A7" s="3" t="s">
        <v>215</v>
      </c>
      <c r="B7" s="116" t="s">
        <v>216</v>
      </c>
      <c r="C7" s="117"/>
      <c r="D7" s="117"/>
      <c r="E7" s="117"/>
      <c r="F7" s="118"/>
    </row>
    <row r="8" spans="1:6" x14ac:dyDescent="0.3">
      <c r="A8" s="5" t="s">
        <v>217</v>
      </c>
      <c r="B8" s="116" t="s">
        <v>218</v>
      </c>
      <c r="C8" s="117"/>
      <c r="D8" s="117"/>
      <c r="E8" s="117"/>
      <c r="F8" s="118"/>
    </row>
    <row r="10" spans="1:6" ht="20.100000000000001" customHeight="1" x14ac:dyDescent="0.3">
      <c r="A10" s="114" t="s">
        <v>219</v>
      </c>
      <c r="B10" s="115"/>
      <c r="C10" s="115"/>
      <c r="D10" s="115"/>
      <c r="E10" s="115"/>
      <c r="F10" s="115"/>
    </row>
    <row r="11" spans="1:6" ht="27.9" customHeight="1" x14ac:dyDescent="0.3">
      <c r="A11" s="6" t="s">
        <v>220</v>
      </c>
      <c r="B11" s="6" t="s">
        <v>221</v>
      </c>
      <c r="C11" s="6" t="s">
        <v>222</v>
      </c>
      <c r="D11" s="6" t="s">
        <v>223</v>
      </c>
      <c r="E11" s="6" t="s">
        <v>224</v>
      </c>
      <c r="F11" s="6" t="s">
        <v>225</v>
      </c>
    </row>
    <row r="12" spans="1:6" ht="156" x14ac:dyDescent="0.3">
      <c r="A12" s="4" t="s">
        <v>226</v>
      </c>
      <c r="B12" s="7" t="s">
        <v>227</v>
      </c>
      <c r="C12" s="7" t="s">
        <v>228</v>
      </c>
      <c r="D12" s="7" t="s">
        <v>229</v>
      </c>
      <c r="E12" s="7" t="s">
        <v>230</v>
      </c>
      <c r="F12" s="7" t="s">
        <v>231</v>
      </c>
    </row>
    <row r="14" spans="1:6" x14ac:dyDescent="0.3">
      <c r="A14" s="114" t="s">
        <v>232</v>
      </c>
      <c r="B14" s="115"/>
      <c r="C14" s="115"/>
      <c r="D14" s="115"/>
      <c r="E14" s="115"/>
      <c r="F14" s="115"/>
    </row>
    <row r="15" spans="1:6" s="1" customFormat="1" ht="65.25" customHeight="1" x14ac:dyDescent="0.3">
      <c r="A15" s="112" t="s">
        <v>233</v>
      </c>
      <c r="B15" s="113"/>
      <c r="C15" s="113"/>
      <c r="D15" s="113"/>
      <c r="E15" s="113"/>
      <c r="F15" s="113"/>
    </row>
    <row r="16" spans="1:6" s="1" customFormat="1" x14ac:dyDescent="0.3"/>
    <row r="17" s="1" customFormat="1" x14ac:dyDescent="0.3"/>
    <row r="18" s="1" customFormat="1" x14ac:dyDescent="0.3"/>
  </sheetData>
  <sheetProtection algorithmName="SHA-512" hashValue="y9nU+vqEiilvUFfKOA+QbeTp7Fq2BCPWlGaiHj42F6PwkBSFglHhCcjHJwrF+jlSKEyI9PvbWF9g3n8iUkqAVA==" saltValue="qYp1Lzax6RkwGKksWPO8+A==" spinCount="100000" sheet="1" objects="1" scenarios="1" selectLockedCells="1" selectUnlockedCells="1"/>
  <mergeCells count="9">
    <mergeCell ref="A15:F15"/>
    <mergeCell ref="A10:F10"/>
    <mergeCell ref="B7:F7"/>
    <mergeCell ref="A14:F14"/>
    <mergeCell ref="A1:F1"/>
    <mergeCell ref="A6:F6"/>
    <mergeCell ref="A4:F4"/>
    <mergeCell ref="B8:F8"/>
    <mergeCell ref="A3:F3"/>
  </mergeCells>
  <printOptions headings="1" gridLines="1"/>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00"/>
  <sheetViews>
    <sheetView tabSelected="1" topLeftCell="D82" zoomScaleNormal="100" workbookViewId="0">
      <selection activeCell="G4" sqref="G4"/>
    </sheetView>
  </sheetViews>
  <sheetFormatPr defaultRowHeight="14.4" x14ac:dyDescent="0.3"/>
  <cols>
    <col min="1" max="1" width="11.109375" customWidth="1"/>
    <col min="2" max="2" width="43.44140625" customWidth="1"/>
    <col min="3" max="3" width="56.44140625" customWidth="1"/>
    <col min="4" max="4" width="35.5546875" customWidth="1"/>
    <col min="5" max="5" width="24.88671875" customWidth="1"/>
    <col min="6" max="6" width="17.44140625" customWidth="1"/>
    <col min="7" max="7" width="20.88671875" customWidth="1"/>
    <col min="8" max="8" width="24.6640625" customWidth="1"/>
    <col min="9" max="9" width="23.44140625" customWidth="1"/>
    <col min="10" max="10" width="17.44140625" customWidth="1"/>
    <col min="11" max="11" width="20.88671875" customWidth="1"/>
    <col min="12" max="12" width="21.88671875" customWidth="1"/>
    <col min="13" max="13" width="23.44140625" customWidth="1"/>
    <col min="14" max="14" width="17.44140625" customWidth="1"/>
    <col min="15" max="15" width="20.88671875" customWidth="1"/>
    <col min="16" max="16" width="21.88671875" customWidth="1"/>
    <col min="17" max="17" width="23.44140625" customWidth="1"/>
    <col min="18" max="18" width="17.44140625" customWidth="1"/>
    <col min="19" max="19" width="20.88671875" customWidth="1"/>
    <col min="20" max="20" width="21.88671875" customWidth="1"/>
    <col min="21" max="21" width="23.44140625" customWidth="1"/>
  </cols>
  <sheetData>
    <row r="1" spans="1:21" ht="4.2" customHeight="1" x14ac:dyDescent="0.3"/>
    <row r="2" spans="1:21" ht="33" customHeight="1" x14ac:dyDescent="0.3">
      <c r="A2" s="150" t="s">
        <v>0</v>
      </c>
      <c r="B2" s="128"/>
      <c r="C2" s="128"/>
      <c r="D2" s="128"/>
      <c r="E2" s="128"/>
      <c r="F2" s="128"/>
      <c r="G2" s="128"/>
      <c r="H2" s="151"/>
    </row>
    <row r="3" spans="1:21" ht="155.25" customHeight="1" x14ac:dyDescent="0.3">
      <c r="A3" s="9" t="s">
        <v>1</v>
      </c>
      <c r="B3" s="10" t="s">
        <v>2</v>
      </c>
      <c r="C3" s="57" t="s">
        <v>3</v>
      </c>
      <c r="D3" s="11" t="s">
        <v>4</v>
      </c>
      <c r="E3" s="11" t="s">
        <v>5</v>
      </c>
      <c r="F3" s="11" t="s">
        <v>6</v>
      </c>
      <c r="G3" s="88" t="s">
        <v>7</v>
      </c>
      <c r="H3" s="90" t="s">
        <v>8</v>
      </c>
    </row>
    <row r="4" spans="1:21" ht="48.75" customHeight="1" x14ac:dyDescent="0.3">
      <c r="A4" s="12">
        <v>1</v>
      </c>
      <c r="B4" s="97" t="s">
        <v>9</v>
      </c>
      <c r="C4" s="48" t="s">
        <v>10</v>
      </c>
      <c r="D4" s="13" t="s">
        <v>11</v>
      </c>
      <c r="E4" s="68" t="s">
        <v>12</v>
      </c>
      <c r="F4" s="108">
        <v>1</v>
      </c>
      <c r="G4" s="105" t="s">
        <v>13</v>
      </c>
      <c r="H4" s="67" t="str">
        <f>IFERROR(F4*G4, "")</f>
        <v/>
      </c>
    </row>
    <row r="5" spans="1:21" ht="63.75" customHeight="1" x14ac:dyDescent="0.3">
      <c r="A5" s="12">
        <v>2</v>
      </c>
      <c r="B5" s="97" t="s">
        <v>14</v>
      </c>
      <c r="C5" s="48" t="s">
        <v>10</v>
      </c>
      <c r="D5" s="13" t="s">
        <v>15</v>
      </c>
      <c r="E5" s="68" t="s">
        <v>12</v>
      </c>
      <c r="F5" s="108">
        <v>1</v>
      </c>
      <c r="G5" s="105" t="s">
        <v>13</v>
      </c>
      <c r="H5" s="67" t="str">
        <f>IFERROR(F5*G5, "")</f>
        <v/>
      </c>
    </row>
    <row r="6" spans="1:21" ht="19.649999999999999" customHeight="1" x14ac:dyDescent="0.3">
      <c r="A6" s="9"/>
      <c r="B6" s="138" t="s">
        <v>16</v>
      </c>
      <c r="C6" s="121"/>
      <c r="D6" s="121"/>
      <c r="E6" s="121"/>
      <c r="F6" s="121"/>
      <c r="G6" s="122"/>
      <c r="H6" s="102">
        <f>SUM(H4:H5)</f>
        <v>0</v>
      </c>
    </row>
    <row r="7" spans="1:21" ht="12" customHeight="1" x14ac:dyDescent="0.3">
      <c r="A7" s="15"/>
      <c r="H7" s="16"/>
    </row>
    <row r="8" spans="1:21" ht="22.35" customHeight="1" x14ac:dyDescent="0.3">
      <c r="A8" s="140" t="s">
        <v>17</v>
      </c>
      <c r="B8" s="121"/>
      <c r="C8" s="121"/>
      <c r="D8" s="121"/>
      <c r="E8" s="121"/>
      <c r="F8" s="146" t="s">
        <v>18</v>
      </c>
      <c r="G8" s="121"/>
      <c r="H8" s="121"/>
      <c r="I8" s="122"/>
      <c r="J8" s="163" t="s">
        <v>19</v>
      </c>
      <c r="K8" s="121"/>
      <c r="L8" s="121"/>
      <c r="M8" s="122"/>
      <c r="N8" s="145" t="s">
        <v>20</v>
      </c>
      <c r="O8" s="121"/>
      <c r="P8" s="121"/>
      <c r="Q8" s="122"/>
      <c r="R8" s="123" t="s">
        <v>21</v>
      </c>
      <c r="S8" s="121"/>
      <c r="T8" s="121"/>
      <c r="U8" s="122"/>
    </row>
    <row r="9" spans="1:21" ht="91.5" customHeight="1" x14ac:dyDescent="0.3">
      <c r="A9" s="17" t="s">
        <v>1</v>
      </c>
      <c r="B9" s="17" t="s">
        <v>2</v>
      </c>
      <c r="C9" s="57" t="s">
        <v>3</v>
      </c>
      <c r="D9" s="17" t="s">
        <v>4</v>
      </c>
      <c r="E9" s="18" t="s">
        <v>22</v>
      </c>
      <c r="F9" s="19" t="s">
        <v>23</v>
      </c>
      <c r="G9" s="19" t="s">
        <v>24</v>
      </c>
      <c r="H9" s="89" t="s">
        <v>7</v>
      </c>
      <c r="I9" s="91" t="s">
        <v>25</v>
      </c>
      <c r="J9" s="19" t="s">
        <v>26</v>
      </c>
      <c r="K9" s="19" t="s">
        <v>27</v>
      </c>
      <c r="L9" s="89" t="s">
        <v>7</v>
      </c>
      <c r="M9" s="91" t="s">
        <v>28</v>
      </c>
      <c r="N9" s="19" t="s">
        <v>29</v>
      </c>
      <c r="O9" s="19" t="s">
        <v>30</v>
      </c>
      <c r="P9" s="89" t="s">
        <v>7</v>
      </c>
      <c r="Q9" s="91" t="s">
        <v>31</v>
      </c>
      <c r="R9" s="19" t="s">
        <v>32</v>
      </c>
      <c r="S9" s="19" t="s">
        <v>33</v>
      </c>
      <c r="T9" s="89" t="s">
        <v>7</v>
      </c>
      <c r="U9" s="91" t="s">
        <v>34</v>
      </c>
    </row>
    <row r="10" spans="1:21" ht="15.6" x14ac:dyDescent="0.3">
      <c r="A10" s="12">
        <v>1</v>
      </c>
      <c r="B10" s="20" t="s">
        <v>35</v>
      </c>
      <c r="C10" s="20"/>
      <c r="D10" s="21"/>
      <c r="E10" s="9"/>
      <c r="F10" s="9"/>
      <c r="G10" s="23"/>
      <c r="H10" s="22"/>
      <c r="I10" s="24"/>
      <c r="J10" s="9"/>
      <c r="K10" s="23"/>
      <c r="L10" s="22"/>
      <c r="M10" s="24"/>
      <c r="N10" s="9"/>
      <c r="O10" s="23"/>
      <c r="P10" s="22"/>
      <c r="Q10" s="24"/>
      <c r="R10" s="9"/>
      <c r="S10" s="23"/>
      <c r="T10" s="22"/>
      <c r="U10" s="24"/>
    </row>
    <row r="11" spans="1:21" ht="33" customHeight="1" x14ac:dyDescent="0.3">
      <c r="A11" s="106"/>
      <c r="B11" s="25" t="s">
        <v>36</v>
      </c>
      <c r="C11" s="25" t="s">
        <v>37</v>
      </c>
      <c r="D11" s="26" t="s">
        <v>38</v>
      </c>
      <c r="E11" s="27" t="s">
        <v>39</v>
      </c>
      <c r="F11" s="12">
        <v>24</v>
      </c>
      <c r="G11" s="108">
        <v>2800000</v>
      </c>
      <c r="H11" s="105" t="s">
        <v>13</v>
      </c>
      <c r="I11" s="28" t="str">
        <f>IFERROR(G11*H11, "")</f>
        <v/>
      </c>
      <c r="J11" s="29">
        <v>12</v>
      </c>
      <c r="K11" s="108">
        <v>1400000</v>
      </c>
      <c r="L11" s="105" t="s">
        <v>13</v>
      </c>
      <c r="M11" s="28" t="str">
        <f>IFERROR(K11*L11, "")</f>
        <v/>
      </c>
      <c r="N11" s="29">
        <v>12</v>
      </c>
      <c r="O11" s="108">
        <v>1400000</v>
      </c>
      <c r="P11" s="105" t="s">
        <v>13</v>
      </c>
      <c r="Q11" s="28" t="str">
        <f>IFERROR(O11*P11, "")</f>
        <v/>
      </c>
      <c r="R11" s="29">
        <v>12</v>
      </c>
      <c r="S11" s="108">
        <v>1400000</v>
      </c>
      <c r="T11" s="105" t="s">
        <v>13</v>
      </c>
      <c r="U11" s="28" t="str">
        <f>IFERROR(S11*T11, "")</f>
        <v/>
      </c>
    </row>
    <row r="12" spans="1:21" ht="35.25" customHeight="1" x14ac:dyDescent="0.3">
      <c r="A12" s="106"/>
      <c r="B12" s="26" t="s">
        <v>40</v>
      </c>
      <c r="C12" s="25" t="s">
        <v>37</v>
      </c>
      <c r="D12" s="26" t="s">
        <v>41</v>
      </c>
      <c r="E12" s="27" t="s">
        <v>39</v>
      </c>
      <c r="F12" s="12">
        <v>24</v>
      </c>
      <c r="G12" s="108">
        <v>0</v>
      </c>
      <c r="H12" s="105" t="s">
        <v>13</v>
      </c>
      <c r="I12" s="28" t="str">
        <f>IFERROR(G12*H12, "")</f>
        <v/>
      </c>
      <c r="J12" s="29">
        <v>12</v>
      </c>
      <c r="K12" s="108">
        <v>0</v>
      </c>
      <c r="L12" s="105" t="s">
        <v>13</v>
      </c>
      <c r="M12" s="28" t="str">
        <f>IFERROR(K12*L12, "")</f>
        <v/>
      </c>
      <c r="N12" s="29">
        <v>12</v>
      </c>
      <c r="O12" s="108">
        <v>0</v>
      </c>
      <c r="P12" s="105" t="s">
        <v>13</v>
      </c>
      <c r="Q12" s="28" t="str">
        <f>IFERROR(O12*P12, "")</f>
        <v/>
      </c>
      <c r="R12" s="29">
        <v>12</v>
      </c>
      <c r="S12" s="108">
        <v>0</v>
      </c>
      <c r="T12" s="105" t="s">
        <v>13</v>
      </c>
      <c r="U12" s="28" t="str">
        <f>IFERROR(S12*T12, "")</f>
        <v/>
      </c>
    </row>
    <row r="13" spans="1:21" ht="33" customHeight="1" x14ac:dyDescent="0.3">
      <c r="A13" s="106"/>
      <c r="B13" s="26" t="s">
        <v>42</v>
      </c>
      <c r="C13" s="25" t="s">
        <v>37</v>
      </c>
      <c r="D13" s="26" t="s">
        <v>43</v>
      </c>
      <c r="E13" s="27" t="s">
        <v>39</v>
      </c>
      <c r="F13" s="12">
        <v>24</v>
      </c>
      <c r="G13" s="108">
        <v>240000</v>
      </c>
      <c r="H13" s="105" t="s">
        <v>13</v>
      </c>
      <c r="I13" s="28" t="str">
        <f>IFERROR(G13*H13, "")</f>
        <v/>
      </c>
      <c r="J13" s="29">
        <v>12</v>
      </c>
      <c r="K13" s="108">
        <v>120000</v>
      </c>
      <c r="L13" s="105" t="s">
        <v>13</v>
      </c>
      <c r="M13" s="28" t="str">
        <f>IFERROR(K13*L13, "")</f>
        <v/>
      </c>
      <c r="N13" s="29">
        <v>12</v>
      </c>
      <c r="O13" s="108">
        <v>120000</v>
      </c>
      <c r="P13" s="105" t="s">
        <v>13</v>
      </c>
      <c r="Q13" s="28" t="str">
        <f>IFERROR(O13*P13, "")</f>
        <v/>
      </c>
      <c r="R13" s="29">
        <v>12</v>
      </c>
      <c r="S13" s="108">
        <v>120000</v>
      </c>
      <c r="T13" s="105" t="s">
        <v>13</v>
      </c>
      <c r="U13" s="28" t="str">
        <f>IFERROR(S13*T13, "")</f>
        <v/>
      </c>
    </row>
    <row r="14" spans="1:21" ht="30" customHeight="1" x14ac:dyDescent="0.3">
      <c r="A14" s="106"/>
      <c r="B14" s="26" t="s">
        <v>44</v>
      </c>
      <c r="C14" s="25" t="s">
        <v>37</v>
      </c>
      <c r="D14" s="26" t="s">
        <v>45</v>
      </c>
      <c r="E14" s="27" t="s">
        <v>39</v>
      </c>
      <c r="F14" s="12">
        <v>24</v>
      </c>
      <c r="G14" s="108">
        <v>116000</v>
      </c>
      <c r="H14" s="105" t="s">
        <v>13</v>
      </c>
      <c r="I14" s="28" t="str">
        <f>IFERROR(G14*H14, "")</f>
        <v/>
      </c>
      <c r="J14" s="29">
        <v>12</v>
      </c>
      <c r="K14" s="108">
        <v>58000</v>
      </c>
      <c r="L14" s="105" t="s">
        <v>13</v>
      </c>
      <c r="M14" s="28" t="str">
        <f>IFERROR(K14*L14, "")</f>
        <v/>
      </c>
      <c r="N14" s="29">
        <v>12</v>
      </c>
      <c r="O14" s="108">
        <v>58000</v>
      </c>
      <c r="P14" s="105" t="s">
        <v>13</v>
      </c>
      <c r="Q14" s="28" t="str">
        <f>IFERROR(O14*P14, "")</f>
        <v/>
      </c>
      <c r="R14" s="29">
        <v>12</v>
      </c>
      <c r="S14" s="108">
        <v>58000</v>
      </c>
      <c r="T14" s="105" t="s">
        <v>13</v>
      </c>
      <c r="U14" s="28" t="str">
        <f>IFERROR(S14*T14, "")</f>
        <v/>
      </c>
    </row>
    <row r="15" spans="1:21" ht="31.5" customHeight="1" x14ac:dyDescent="0.3">
      <c r="A15" s="106"/>
      <c r="B15" s="26" t="s">
        <v>46</v>
      </c>
      <c r="C15" s="25" t="s">
        <v>37</v>
      </c>
      <c r="D15" s="26" t="s">
        <v>47</v>
      </c>
      <c r="E15" s="27" t="s">
        <v>39</v>
      </c>
      <c r="F15" s="12">
        <v>24</v>
      </c>
      <c r="G15" s="108">
        <v>42000</v>
      </c>
      <c r="H15" s="105" t="s">
        <v>13</v>
      </c>
      <c r="I15" s="28" t="str">
        <f>IFERROR(G15*H15, "")</f>
        <v/>
      </c>
      <c r="J15" s="29">
        <v>12</v>
      </c>
      <c r="K15" s="108">
        <v>21000</v>
      </c>
      <c r="L15" s="105" t="s">
        <v>13</v>
      </c>
      <c r="M15" s="28" t="str">
        <f>IFERROR(K15*L15, "")</f>
        <v/>
      </c>
      <c r="N15" s="29">
        <v>12</v>
      </c>
      <c r="O15" s="108">
        <v>21000</v>
      </c>
      <c r="P15" s="105" t="s">
        <v>13</v>
      </c>
      <c r="Q15" s="28" t="str">
        <f>IFERROR(O15*P15, "")</f>
        <v/>
      </c>
      <c r="R15" s="29">
        <v>12</v>
      </c>
      <c r="S15" s="108">
        <v>21000</v>
      </c>
      <c r="T15" s="105" t="s">
        <v>13</v>
      </c>
      <c r="U15" s="28" t="str">
        <f>IFERROR(S15*T15, "")</f>
        <v/>
      </c>
    </row>
    <row r="16" spans="1:21" ht="22.65" customHeight="1" x14ac:dyDescent="0.3">
      <c r="A16" s="107"/>
      <c r="B16" s="139" t="s">
        <v>48</v>
      </c>
      <c r="C16" s="121"/>
      <c r="D16" s="121"/>
      <c r="E16" s="121"/>
      <c r="F16" s="121"/>
      <c r="G16" s="121"/>
      <c r="H16" s="122"/>
      <c r="I16" s="103">
        <f>SUM(I11:I15)</f>
        <v>0</v>
      </c>
      <c r="J16" s="124"/>
      <c r="K16" s="121"/>
      <c r="L16" s="122"/>
      <c r="M16" s="103">
        <f>SUM(M11:M15)</f>
        <v>0</v>
      </c>
      <c r="N16" s="124"/>
      <c r="O16" s="121"/>
      <c r="P16" s="122"/>
      <c r="Q16" s="103">
        <f>SUM(Q11:Q15)</f>
        <v>0</v>
      </c>
      <c r="R16" s="124"/>
      <c r="S16" s="121"/>
      <c r="T16" s="122"/>
      <c r="U16" s="30">
        <f>SUM(U11:U15)</f>
        <v>0</v>
      </c>
    </row>
    <row r="17" spans="1:21" ht="33" customHeight="1" x14ac:dyDescent="0.3">
      <c r="A17" s="133">
        <v>2</v>
      </c>
      <c r="B17" s="31" t="s">
        <v>49</v>
      </c>
      <c r="C17" s="25" t="s">
        <v>37</v>
      </c>
      <c r="D17" s="26" t="s">
        <v>50</v>
      </c>
      <c r="E17" s="32" t="s">
        <v>39</v>
      </c>
      <c r="F17" s="12">
        <v>24</v>
      </c>
      <c r="G17" s="108">
        <v>1380000</v>
      </c>
      <c r="H17" s="105" t="s">
        <v>13</v>
      </c>
      <c r="I17" s="28" t="str">
        <f>IFERROR(G17*H17, "")</f>
        <v/>
      </c>
      <c r="J17" s="12">
        <v>12</v>
      </c>
      <c r="K17" s="108">
        <v>690000</v>
      </c>
      <c r="L17" s="105" t="s">
        <v>13</v>
      </c>
      <c r="M17" s="28" t="str">
        <f>IFERROR(K17*L17, "")</f>
        <v/>
      </c>
      <c r="N17" s="12">
        <v>12</v>
      </c>
      <c r="O17" s="108">
        <v>690000</v>
      </c>
      <c r="P17" s="105" t="s">
        <v>13</v>
      </c>
      <c r="Q17" s="28" t="str">
        <f>IFERROR(O17*P17, "")</f>
        <v/>
      </c>
      <c r="R17" s="12">
        <v>12</v>
      </c>
      <c r="S17" s="108">
        <v>690000</v>
      </c>
      <c r="T17" s="105" t="s">
        <v>13</v>
      </c>
      <c r="U17" s="28" t="str">
        <f>IFERROR(S17*T17, "")</f>
        <v/>
      </c>
    </row>
    <row r="18" spans="1:21" ht="25.35" customHeight="1" x14ac:dyDescent="0.3">
      <c r="A18" s="135"/>
      <c r="B18" s="139" t="s">
        <v>51</v>
      </c>
      <c r="C18" s="121"/>
      <c r="D18" s="121"/>
      <c r="E18" s="121"/>
      <c r="F18" s="121"/>
      <c r="G18" s="121"/>
      <c r="H18" s="122"/>
      <c r="I18" s="79" t="str">
        <f>I17</f>
        <v/>
      </c>
      <c r="J18" s="139"/>
      <c r="K18" s="121"/>
      <c r="L18" s="122"/>
      <c r="M18" s="79" t="str">
        <f>M17</f>
        <v/>
      </c>
      <c r="N18" s="139"/>
      <c r="O18" s="121"/>
      <c r="P18" s="122"/>
      <c r="Q18" s="79" t="str">
        <f>Q17</f>
        <v/>
      </c>
      <c r="R18" s="139"/>
      <c r="S18" s="121"/>
      <c r="T18" s="122"/>
      <c r="U18" s="79" t="str">
        <f>U17</f>
        <v/>
      </c>
    </row>
    <row r="19" spans="1:21" ht="19.649999999999999" customHeight="1" x14ac:dyDescent="0.3">
      <c r="A19" s="133">
        <v>3</v>
      </c>
      <c r="B19" s="33" t="s">
        <v>52</v>
      </c>
      <c r="C19" s="33"/>
      <c r="D19" s="33"/>
      <c r="E19" s="23"/>
      <c r="F19" s="9"/>
      <c r="G19" s="23"/>
      <c r="H19" s="22"/>
      <c r="I19" s="34"/>
      <c r="J19" s="35"/>
      <c r="K19" s="35"/>
      <c r="L19" s="35"/>
      <c r="M19" s="35"/>
      <c r="N19" s="35"/>
      <c r="O19" s="35"/>
      <c r="P19" s="35"/>
      <c r="Q19" s="35"/>
      <c r="R19" s="35"/>
      <c r="S19" s="35"/>
      <c r="T19" s="35"/>
      <c r="U19" s="35"/>
    </row>
    <row r="20" spans="1:21" ht="31.5" customHeight="1" x14ac:dyDescent="0.3">
      <c r="A20" s="134"/>
      <c r="B20" s="26" t="s">
        <v>53</v>
      </c>
      <c r="C20" s="25" t="s">
        <v>54</v>
      </c>
      <c r="D20" s="26" t="s">
        <v>55</v>
      </c>
      <c r="E20" s="27" t="s">
        <v>56</v>
      </c>
      <c r="F20" s="12">
        <v>24</v>
      </c>
      <c r="G20" s="108">
        <v>166000</v>
      </c>
      <c r="H20" s="105" t="s">
        <v>13</v>
      </c>
      <c r="I20" s="28" t="str">
        <f t="shared" ref="I20:I26" si="0">IFERROR(G20*H20, "")</f>
        <v/>
      </c>
      <c r="J20" s="12">
        <v>12</v>
      </c>
      <c r="K20" s="108">
        <v>83000</v>
      </c>
      <c r="L20" s="105" t="s">
        <v>13</v>
      </c>
      <c r="M20" s="28" t="str">
        <f t="shared" ref="M20:M26" si="1">IFERROR(K20*L20, "")</f>
        <v/>
      </c>
      <c r="N20" s="12">
        <v>12</v>
      </c>
      <c r="O20" s="108">
        <v>83000</v>
      </c>
      <c r="P20" s="105" t="s">
        <v>13</v>
      </c>
      <c r="Q20" s="28" t="str">
        <f t="shared" ref="Q20:Q26" si="2">IFERROR(O20*P20, "")</f>
        <v/>
      </c>
      <c r="R20" s="12">
        <v>12</v>
      </c>
      <c r="S20" s="108">
        <v>83000</v>
      </c>
      <c r="T20" s="105" t="s">
        <v>13</v>
      </c>
      <c r="U20" s="28" t="str">
        <f t="shared" ref="U20:U26" si="3">IFERROR(S20*T20, "")</f>
        <v/>
      </c>
    </row>
    <row r="21" spans="1:21" ht="32.25" customHeight="1" x14ac:dyDescent="0.3">
      <c r="A21" s="134"/>
      <c r="B21" s="26" t="s">
        <v>57</v>
      </c>
      <c r="C21" s="25" t="s">
        <v>54</v>
      </c>
      <c r="D21" s="26" t="s">
        <v>58</v>
      </c>
      <c r="E21" s="27" t="s">
        <v>56</v>
      </c>
      <c r="F21" s="12">
        <v>24</v>
      </c>
      <c r="G21" s="108">
        <v>50000</v>
      </c>
      <c r="H21" s="105" t="s">
        <v>13</v>
      </c>
      <c r="I21" s="28" t="str">
        <f t="shared" si="0"/>
        <v/>
      </c>
      <c r="J21" s="12">
        <v>12</v>
      </c>
      <c r="K21" s="108">
        <v>25000</v>
      </c>
      <c r="L21" s="105" t="s">
        <v>13</v>
      </c>
      <c r="M21" s="28" t="str">
        <f t="shared" si="1"/>
        <v/>
      </c>
      <c r="N21" s="12">
        <v>12</v>
      </c>
      <c r="O21" s="108">
        <v>25000</v>
      </c>
      <c r="P21" s="105" t="s">
        <v>13</v>
      </c>
      <c r="Q21" s="28" t="str">
        <f t="shared" si="2"/>
        <v/>
      </c>
      <c r="R21" s="12">
        <v>12</v>
      </c>
      <c r="S21" s="108">
        <v>25000</v>
      </c>
      <c r="T21" s="105" t="s">
        <v>13</v>
      </c>
      <c r="U21" s="28" t="str">
        <f t="shared" si="3"/>
        <v/>
      </c>
    </row>
    <row r="22" spans="1:21" ht="31.5" customHeight="1" x14ac:dyDescent="0.3">
      <c r="A22" s="134"/>
      <c r="B22" s="26" t="s">
        <v>59</v>
      </c>
      <c r="C22" s="25" t="s">
        <v>54</v>
      </c>
      <c r="D22" s="26" t="s">
        <v>60</v>
      </c>
      <c r="E22" s="27" t="s">
        <v>56</v>
      </c>
      <c r="F22" s="12">
        <v>24</v>
      </c>
      <c r="G22" s="108">
        <v>44000</v>
      </c>
      <c r="H22" s="105" t="s">
        <v>13</v>
      </c>
      <c r="I22" s="28" t="str">
        <f t="shared" si="0"/>
        <v/>
      </c>
      <c r="J22" s="12">
        <v>12</v>
      </c>
      <c r="K22" s="108">
        <v>22000</v>
      </c>
      <c r="L22" s="105" t="s">
        <v>13</v>
      </c>
      <c r="M22" s="28" t="str">
        <f t="shared" si="1"/>
        <v/>
      </c>
      <c r="N22" s="12">
        <v>12</v>
      </c>
      <c r="O22" s="108">
        <v>22000</v>
      </c>
      <c r="P22" s="105" t="s">
        <v>13</v>
      </c>
      <c r="Q22" s="28" t="str">
        <f t="shared" si="2"/>
        <v/>
      </c>
      <c r="R22" s="12">
        <v>12</v>
      </c>
      <c r="S22" s="108">
        <v>22000</v>
      </c>
      <c r="T22" s="105" t="s">
        <v>13</v>
      </c>
      <c r="U22" s="28" t="str">
        <f t="shared" si="3"/>
        <v/>
      </c>
    </row>
    <row r="23" spans="1:21" ht="32.25" customHeight="1" x14ac:dyDescent="0.3">
      <c r="A23" s="134"/>
      <c r="B23" s="26" t="s">
        <v>61</v>
      </c>
      <c r="C23" s="25" t="s">
        <v>54</v>
      </c>
      <c r="D23" s="26" t="s">
        <v>62</v>
      </c>
      <c r="E23" s="27" t="s">
        <v>56</v>
      </c>
      <c r="F23" s="12">
        <v>24</v>
      </c>
      <c r="G23" s="108">
        <v>10000</v>
      </c>
      <c r="H23" s="105" t="s">
        <v>13</v>
      </c>
      <c r="I23" s="28" t="str">
        <f t="shared" si="0"/>
        <v/>
      </c>
      <c r="J23" s="12">
        <v>12</v>
      </c>
      <c r="K23" s="108">
        <v>5000</v>
      </c>
      <c r="L23" s="105" t="s">
        <v>13</v>
      </c>
      <c r="M23" s="28" t="str">
        <f t="shared" si="1"/>
        <v/>
      </c>
      <c r="N23" s="12">
        <v>12</v>
      </c>
      <c r="O23" s="108">
        <v>5000</v>
      </c>
      <c r="P23" s="105" t="s">
        <v>13</v>
      </c>
      <c r="Q23" s="28" t="str">
        <f t="shared" si="2"/>
        <v/>
      </c>
      <c r="R23" s="12">
        <v>12</v>
      </c>
      <c r="S23" s="108">
        <v>5000</v>
      </c>
      <c r="T23" s="105" t="s">
        <v>13</v>
      </c>
      <c r="U23" s="28" t="str">
        <f t="shared" si="3"/>
        <v/>
      </c>
    </row>
    <row r="24" spans="1:21" ht="33.75" customHeight="1" x14ac:dyDescent="0.3">
      <c r="A24" s="134"/>
      <c r="B24" s="26" t="s">
        <v>63</v>
      </c>
      <c r="C24" s="25" t="s">
        <v>54</v>
      </c>
      <c r="D24" s="26" t="s">
        <v>64</v>
      </c>
      <c r="E24" s="27" t="s">
        <v>56</v>
      </c>
      <c r="F24" s="12">
        <v>24</v>
      </c>
      <c r="G24" s="108">
        <v>40000</v>
      </c>
      <c r="H24" s="105" t="s">
        <v>13</v>
      </c>
      <c r="I24" s="28" t="str">
        <f t="shared" si="0"/>
        <v/>
      </c>
      <c r="J24" s="12">
        <v>12</v>
      </c>
      <c r="K24" s="108">
        <v>20000</v>
      </c>
      <c r="L24" s="105" t="s">
        <v>13</v>
      </c>
      <c r="M24" s="28" t="str">
        <f t="shared" si="1"/>
        <v/>
      </c>
      <c r="N24" s="12">
        <v>12</v>
      </c>
      <c r="O24" s="108">
        <v>20000</v>
      </c>
      <c r="P24" s="105" t="s">
        <v>13</v>
      </c>
      <c r="Q24" s="28" t="str">
        <f t="shared" si="2"/>
        <v/>
      </c>
      <c r="R24" s="12">
        <v>12</v>
      </c>
      <c r="S24" s="108">
        <v>20000</v>
      </c>
      <c r="T24" s="105" t="s">
        <v>13</v>
      </c>
      <c r="U24" s="28" t="str">
        <f t="shared" si="3"/>
        <v/>
      </c>
    </row>
    <row r="25" spans="1:21" ht="31.5" customHeight="1" x14ac:dyDescent="0.3">
      <c r="A25" s="134"/>
      <c r="B25" s="26" t="s">
        <v>65</v>
      </c>
      <c r="C25" s="25" t="s">
        <v>54</v>
      </c>
      <c r="D25" s="26" t="s">
        <v>66</v>
      </c>
      <c r="E25" s="27" t="s">
        <v>56</v>
      </c>
      <c r="F25" s="12">
        <v>24</v>
      </c>
      <c r="G25" s="108">
        <v>700</v>
      </c>
      <c r="H25" s="105" t="s">
        <v>13</v>
      </c>
      <c r="I25" s="28" t="str">
        <f t="shared" si="0"/>
        <v/>
      </c>
      <c r="J25" s="12">
        <v>12</v>
      </c>
      <c r="K25" s="108">
        <v>350</v>
      </c>
      <c r="L25" s="105" t="s">
        <v>13</v>
      </c>
      <c r="M25" s="28" t="str">
        <f t="shared" si="1"/>
        <v/>
      </c>
      <c r="N25" s="12">
        <v>12</v>
      </c>
      <c r="O25" s="108">
        <v>350</v>
      </c>
      <c r="P25" s="105" t="s">
        <v>13</v>
      </c>
      <c r="Q25" s="28" t="str">
        <f t="shared" si="2"/>
        <v/>
      </c>
      <c r="R25" s="12">
        <v>12</v>
      </c>
      <c r="S25" s="108">
        <v>350</v>
      </c>
      <c r="T25" s="105" t="s">
        <v>13</v>
      </c>
      <c r="U25" s="28" t="str">
        <f t="shared" si="3"/>
        <v/>
      </c>
    </row>
    <row r="26" spans="1:21" ht="33" customHeight="1" x14ac:dyDescent="0.3">
      <c r="A26" s="134"/>
      <c r="B26" s="26" t="s">
        <v>67</v>
      </c>
      <c r="C26" s="25" t="s">
        <v>54</v>
      </c>
      <c r="D26" s="26" t="s">
        <v>68</v>
      </c>
      <c r="E26" s="27" t="s">
        <v>56</v>
      </c>
      <c r="F26" s="12">
        <v>24</v>
      </c>
      <c r="G26" s="108">
        <v>1800</v>
      </c>
      <c r="H26" s="105" t="s">
        <v>13</v>
      </c>
      <c r="I26" s="28" t="str">
        <f t="shared" si="0"/>
        <v/>
      </c>
      <c r="J26" s="12">
        <v>12</v>
      </c>
      <c r="K26" s="108">
        <v>900</v>
      </c>
      <c r="L26" s="105" t="s">
        <v>13</v>
      </c>
      <c r="M26" s="28" t="str">
        <f t="shared" si="1"/>
        <v/>
      </c>
      <c r="N26" s="12">
        <v>12</v>
      </c>
      <c r="O26" s="108">
        <v>900</v>
      </c>
      <c r="P26" s="105" t="s">
        <v>13</v>
      </c>
      <c r="Q26" s="28" t="str">
        <f t="shared" si="2"/>
        <v/>
      </c>
      <c r="R26" s="12">
        <v>12</v>
      </c>
      <c r="S26" s="108">
        <v>900</v>
      </c>
      <c r="T26" s="105" t="s">
        <v>13</v>
      </c>
      <c r="U26" s="28" t="str">
        <f t="shared" si="3"/>
        <v/>
      </c>
    </row>
    <row r="27" spans="1:21" ht="25.65" customHeight="1" x14ac:dyDescent="0.3">
      <c r="A27" s="135"/>
      <c r="B27" s="139" t="s">
        <v>69</v>
      </c>
      <c r="C27" s="121"/>
      <c r="D27" s="121"/>
      <c r="E27" s="121"/>
      <c r="F27" s="121"/>
      <c r="G27" s="121"/>
      <c r="H27" s="122"/>
      <c r="I27" s="79">
        <f>SUM(I20:I26)</f>
        <v>0</v>
      </c>
      <c r="J27" s="144"/>
      <c r="K27" s="121"/>
      <c r="L27" s="122"/>
      <c r="M27" s="79">
        <f>SUM(M20:M26)</f>
        <v>0</v>
      </c>
      <c r="N27" s="144"/>
      <c r="O27" s="121"/>
      <c r="P27" s="122"/>
      <c r="Q27" s="79">
        <f>SUM(Q20:Q26)</f>
        <v>0</v>
      </c>
      <c r="R27" s="144"/>
      <c r="S27" s="121"/>
      <c r="T27" s="122"/>
      <c r="U27" s="79">
        <f>SUM(U20:U26)</f>
        <v>0</v>
      </c>
    </row>
    <row r="28" spans="1:21" ht="24" customHeight="1" x14ac:dyDescent="0.3">
      <c r="A28" s="133">
        <v>4</v>
      </c>
      <c r="B28" s="33" t="s">
        <v>70</v>
      </c>
      <c r="C28" s="87"/>
      <c r="D28" s="104"/>
      <c r="E28" s="109"/>
      <c r="F28" s="109"/>
      <c r="G28" s="109"/>
      <c r="H28" s="109"/>
      <c r="I28" s="109"/>
      <c r="J28" s="109"/>
      <c r="K28" s="109"/>
      <c r="L28" s="109"/>
      <c r="M28" s="109"/>
      <c r="N28" s="109"/>
      <c r="O28" s="109"/>
      <c r="P28" s="109"/>
      <c r="Q28" s="110"/>
      <c r="R28" s="111"/>
      <c r="S28" s="111"/>
      <c r="T28" s="111"/>
      <c r="U28" s="111"/>
    </row>
    <row r="29" spans="1:21" ht="48" customHeight="1" x14ac:dyDescent="0.3">
      <c r="A29" s="134"/>
      <c r="B29" s="25" t="s">
        <v>71</v>
      </c>
      <c r="C29" s="26" t="s">
        <v>72</v>
      </c>
      <c r="D29" s="25" t="s">
        <v>73</v>
      </c>
      <c r="E29" s="27" t="s">
        <v>39</v>
      </c>
      <c r="F29" s="12">
        <v>24</v>
      </c>
      <c r="G29" s="108">
        <v>2400</v>
      </c>
      <c r="H29" s="105" t="s">
        <v>13</v>
      </c>
      <c r="I29" s="28" t="str">
        <f>IFERROR(G29*H29, "")</f>
        <v/>
      </c>
      <c r="J29" s="12">
        <v>12</v>
      </c>
      <c r="K29" s="108">
        <v>1200</v>
      </c>
      <c r="L29" s="105" t="s">
        <v>13</v>
      </c>
      <c r="M29" s="28" t="str">
        <f>IFERROR(K29*L29, "")</f>
        <v/>
      </c>
      <c r="N29" s="12">
        <v>12</v>
      </c>
      <c r="O29" s="108">
        <v>1200</v>
      </c>
      <c r="P29" s="105" t="s">
        <v>13</v>
      </c>
      <c r="Q29" s="28" t="str">
        <f>IFERROR(O29*P29, "")</f>
        <v/>
      </c>
      <c r="R29" s="12">
        <v>12</v>
      </c>
      <c r="S29" s="108">
        <v>1200</v>
      </c>
      <c r="T29" s="105" t="s">
        <v>13</v>
      </c>
      <c r="U29" s="28" t="str">
        <f>IFERROR(S29*T29, "")</f>
        <v/>
      </c>
    </row>
    <row r="30" spans="1:21" ht="32.25" customHeight="1" x14ac:dyDescent="0.3">
      <c r="A30" s="134"/>
      <c r="B30" s="25" t="s">
        <v>74</v>
      </c>
      <c r="C30" s="26" t="s">
        <v>72</v>
      </c>
      <c r="D30" s="25" t="s">
        <v>75</v>
      </c>
      <c r="E30" s="27" t="s">
        <v>39</v>
      </c>
      <c r="F30" s="12">
        <v>24</v>
      </c>
      <c r="G30" s="108">
        <v>960</v>
      </c>
      <c r="H30" s="105" t="s">
        <v>13</v>
      </c>
      <c r="I30" s="28" t="str">
        <f>IFERROR(G30*H30, "")</f>
        <v/>
      </c>
      <c r="J30" s="12">
        <v>12</v>
      </c>
      <c r="K30" s="108">
        <v>480</v>
      </c>
      <c r="L30" s="105" t="s">
        <v>13</v>
      </c>
      <c r="M30" s="28" t="str">
        <f>IFERROR(K30*L30, "")</f>
        <v/>
      </c>
      <c r="N30" s="12">
        <v>12</v>
      </c>
      <c r="O30" s="108">
        <v>480</v>
      </c>
      <c r="P30" s="105" t="s">
        <v>13</v>
      </c>
      <c r="Q30" s="28" t="str">
        <f>IFERROR(O30*P30, "")</f>
        <v/>
      </c>
      <c r="R30" s="12">
        <v>12</v>
      </c>
      <c r="S30" s="108">
        <v>480</v>
      </c>
      <c r="T30" s="105" t="s">
        <v>13</v>
      </c>
      <c r="U30" s="28" t="str">
        <f>IFERROR(S30*T30, "")</f>
        <v/>
      </c>
    </row>
    <row r="31" spans="1:21" ht="35.25" customHeight="1" x14ac:dyDescent="0.3">
      <c r="A31" s="134"/>
      <c r="B31" s="25" t="s">
        <v>76</v>
      </c>
      <c r="C31" s="26" t="s">
        <v>72</v>
      </c>
      <c r="D31" s="25" t="s">
        <v>77</v>
      </c>
      <c r="E31" s="27" t="s">
        <v>39</v>
      </c>
      <c r="F31" s="12">
        <v>24</v>
      </c>
      <c r="G31" s="108">
        <v>240</v>
      </c>
      <c r="H31" s="105" t="s">
        <v>13</v>
      </c>
      <c r="I31" s="28" t="str">
        <f>IFERROR(G31*H31, "")</f>
        <v/>
      </c>
      <c r="J31" s="12">
        <v>12</v>
      </c>
      <c r="K31" s="108">
        <v>120</v>
      </c>
      <c r="L31" s="105" t="s">
        <v>13</v>
      </c>
      <c r="M31" s="28" t="str">
        <f>IFERROR(K31*L31, "")</f>
        <v/>
      </c>
      <c r="N31" s="12">
        <v>12</v>
      </c>
      <c r="O31" s="108">
        <v>120</v>
      </c>
      <c r="P31" s="105" t="s">
        <v>13</v>
      </c>
      <c r="Q31" s="28" t="str">
        <f>IFERROR(O31*P31, "")</f>
        <v/>
      </c>
      <c r="R31" s="12">
        <v>12</v>
      </c>
      <c r="S31" s="108">
        <v>120</v>
      </c>
      <c r="T31" s="105" t="s">
        <v>13</v>
      </c>
      <c r="U31" s="28" t="str">
        <f>IFERROR(S31*T31, "")</f>
        <v/>
      </c>
    </row>
    <row r="32" spans="1:21" ht="22.35" customHeight="1" x14ac:dyDescent="0.3">
      <c r="A32" s="135"/>
      <c r="B32" s="139" t="s">
        <v>78</v>
      </c>
      <c r="C32" s="121"/>
      <c r="D32" s="121"/>
      <c r="E32" s="121"/>
      <c r="F32" s="121"/>
      <c r="G32" s="121"/>
      <c r="H32" s="122"/>
      <c r="I32" s="79">
        <f>SUM(I29:I31)</f>
        <v>0</v>
      </c>
      <c r="J32" s="144"/>
      <c r="K32" s="121"/>
      <c r="L32" s="122"/>
      <c r="M32" s="79">
        <f>SUM(M29:M31)</f>
        <v>0</v>
      </c>
      <c r="N32" s="144"/>
      <c r="O32" s="121"/>
      <c r="P32" s="122"/>
      <c r="Q32" s="36">
        <f>SUM(Q29:Q31)</f>
        <v>0</v>
      </c>
      <c r="R32" s="144"/>
      <c r="S32" s="121"/>
      <c r="T32" s="122"/>
      <c r="U32" s="36">
        <f>SUM(U29:U31)</f>
        <v>0</v>
      </c>
    </row>
    <row r="33" spans="1:21" ht="19.649999999999999" customHeight="1" x14ac:dyDescent="0.3">
      <c r="A33" s="133">
        <v>5</v>
      </c>
      <c r="B33" s="33" t="s">
        <v>79</v>
      </c>
      <c r="C33" s="33"/>
      <c r="D33" s="35"/>
      <c r="E33" s="23" t="s">
        <v>39</v>
      </c>
      <c r="F33" s="9">
        <v>24</v>
      </c>
      <c r="G33" s="23"/>
      <c r="H33" s="22"/>
      <c r="I33" s="22"/>
      <c r="J33" s="35"/>
      <c r="K33" s="35"/>
      <c r="L33" s="35"/>
      <c r="M33" s="35"/>
      <c r="N33" s="35"/>
      <c r="O33" s="35"/>
      <c r="P33" s="35"/>
      <c r="Q33" s="35"/>
      <c r="R33" s="35"/>
      <c r="S33" s="35"/>
      <c r="T33" s="35"/>
      <c r="U33" s="35"/>
    </row>
    <row r="34" spans="1:21" ht="30.75" customHeight="1" x14ac:dyDescent="0.3">
      <c r="A34" s="134"/>
      <c r="B34" s="25" t="s">
        <v>80</v>
      </c>
      <c r="C34" s="26" t="s">
        <v>72</v>
      </c>
      <c r="D34" s="25" t="s">
        <v>81</v>
      </c>
      <c r="E34" s="27" t="s">
        <v>39</v>
      </c>
      <c r="F34" s="12">
        <v>24</v>
      </c>
      <c r="G34" s="108">
        <v>720</v>
      </c>
      <c r="H34" s="105" t="s">
        <v>13</v>
      </c>
      <c r="I34" s="28" t="str">
        <f>IFERROR(G34*H34, "")</f>
        <v/>
      </c>
      <c r="J34" s="12">
        <v>12</v>
      </c>
      <c r="K34" s="108">
        <v>360</v>
      </c>
      <c r="L34" s="105" t="s">
        <v>13</v>
      </c>
      <c r="M34" s="28" t="str">
        <f>IFERROR(K34*L34, "")</f>
        <v/>
      </c>
      <c r="N34" s="12">
        <v>12</v>
      </c>
      <c r="O34" s="108">
        <v>360</v>
      </c>
      <c r="P34" s="105" t="s">
        <v>13</v>
      </c>
      <c r="Q34" s="28" t="str">
        <f>IFERROR(O34*P34, "")</f>
        <v/>
      </c>
      <c r="R34" s="12">
        <v>12</v>
      </c>
      <c r="S34" s="108">
        <v>360</v>
      </c>
      <c r="T34" s="105" t="s">
        <v>13</v>
      </c>
      <c r="U34" s="28" t="str">
        <f>IFERROR(S34*T34, "")</f>
        <v/>
      </c>
    </row>
    <row r="35" spans="1:21" ht="35.25" customHeight="1" x14ac:dyDescent="0.3">
      <c r="A35" s="134"/>
      <c r="B35" s="25" t="s">
        <v>82</v>
      </c>
      <c r="C35" s="26" t="s">
        <v>72</v>
      </c>
      <c r="D35" s="25" t="s">
        <v>83</v>
      </c>
      <c r="E35" s="27" t="s">
        <v>39</v>
      </c>
      <c r="F35" s="12">
        <v>24</v>
      </c>
      <c r="G35" s="108">
        <v>240</v>
      </c>
      <c r="H35" s="105" t="s">
        <v>13</v>
      </c>
      <c r="I35" s="28" t="str">
        <f>IFERROR(G35*H35, "")</f>
        <v/>
      </c>
      <c r="J35" s="12">
        <v>12</v>
      </c>
      <c r="K35" s="108">
        <v>120</v>
      </c>
      <c r="L35" s="105" t="s">
        <v>13</v>
      </c>
      <c r="M35" s="28" t="str">
        <f>IFERROR(K35*L35, "")</f>
        <v/>
      </c>
      <c r="N35" s="12">
        <v>12</v>
      </c>
      <c r="O35" s="108">
        <v>120</v>
      </c>
      <c r="P35" s="105" t="s">
        <v>13</v>
      </c>
      <c r="Q35" s="28" t="str">
        <f>IFERROR(O35*P35, "")</f>
        <v/>
      </c>
      <c r="R35" s="12">
        <v>12</v>
      </c>
      <c r="S35" s="108">
        <v>120</v>
      </c>
      <c r="T35" s="105" t="s">
        <v>13</v>
      </c>
      <c r="U35" s="28" t="str">
        <f>IFERROR(S35*T35, "")</f>
        <v/>
      </c>
    </row>
    <row r="36" spans="1:21" ht="23.4" customHeight="1" x14ac:dyDescent="0.3">
      <c r="A36" s="135"/>
      <c r="B36" s="139" t="s">
        <v>84</v>
      </c>
      <c r="C36" s="121"/>
      <c r="D36" s="121"/>
      <c r="E36" s="121"/>
      <c r="F36" s="121"/>
      <c r="G36" s="121"/>
      <c r="H36" s="122"/>
      <c r="I36" s="79">
        <f>SUM(I34:I35)</f>
        <v>0</v>
      </c>
      <c r="J36" s="144"/>
      <c r="K36" s="121"/>
      <c r="L36" s="122"/>
      <c r="M36" s="79">
        <f>SUM(M34:M35)</f>
        <v>0</v>
      </c>
      <c r="N36" s="144"/>
      <c r="O36" s="121"/>
      <c r="P36" s="122"/>
      <c r="Q36" s="36">
        <f>SUM(Q34:Q35)</f>
        <v>0</v>
      </c>
      <c r="R36" s="144"/>
      <c r="S36" s="121"/>
      <c r="T36" s="122"/>
      <c r="U36" s="36">
        <f>SUM(U34:U35)</f>
        <v>0</v>
      </c>
    </row>
    <row r="37" spans="1:21" ht="15.75" customHeight="1" x14ac:dyDescent="0.3">
      <c r="A37" s="138" t="s">
        <v>85</v>
      </c>
      <c r="B37" s="121"/>
      <c r="C37" s="121"/>
      <c r="D37" s="121"/>
      <c r="E37" s="121"/>
      <c r="F37" s="121"/>
      <c r="G37" s="121"/>
      <c r="H37" s="122"/>
      <c r="I37" s="14">
        <f>SUM(I16,I18,I27,I32,I36)</f>
        <v>0</v>
      </c>
      <c r="J37" s="147"/>
      <c r="K37" s="121"/>
      <c r="L37" s="122"/>
      <c r="M37" s="14">
        <f>SUM(M16,M18,M27,M32,M36)</f>
        <v>0</v>
      </c>
      <c r="N37" s="147"/>
      <c r="O37" s="121"/>
      <c r="P37" s="122"/>
      <c r="Q37" s="14">
        <f>SUM(Q16,Q18,Q27,Q32,Q36)</f>
        <v>0</v>
      </c>
      <c r="R37" s="147"/>
      <c r="S37" s="121"/>
      <c r="T37" s="122"/>
      <c r="U37" s="14">
        <f>SUM(U16,U18,U27,U32,U36)</f>
        <v>0</v>
      </c>
    </row>
    <row r="38" spans="1:21" ht="20.399999999999999" customHeight="1" x14ac:dyDescent="0.3">
      <c r="A38" s="15"/>
      <c r="B38" s="37"/>
      <c r="C38" s="37"/>
      <c r="D38" s="37"/>
      <c r="E38" s="37"/>
      <c r="F38" s="8"/>
      <c r="G38" s="37"/>
      <c r="I38" s="39"/>
    </row>
    <row r="39" spans="1:21" ht="24" customHeight="1" x14ac:dyDescent="0.3">
      <c r="A39" s="140" t="s">
        <v>86</v>
      </c>
      <c r="B39" s="121"/>
      <c r="C39" s="121"/>
      <c r="D39" s="121"/>
      <c r="E39" s="121"/>
      <c r="F39" s="164" t="s">
        <v>18</v>
      </c>
      <c r="G39" s="121"/>
      <c r="H39" s="122"/>
      <c r="I39" s="156" t="s">
        <v>19</v>
      </c>
      <c r="J39" s="154"/>
      <c r="K39" s="155"/>
      <c r="L39" s="145" t="s">
        <v>20</v>
      </c>
      <c r="M39" s="121"/>
      <c r="N39" s="122"/>
      <c r="O39" s="123" t="s">
        <v>21</v>
      </c>
      <c r="P39" s="121"/>
      <c r="Q39" s="122"/>
    </row>
    <row r="40" spans="1:21" ht="89.25" customHeight="1" x14ac:dyDescent="0.3">
      <c r="A40" s="51" t="s">
        <v>1</v>
      </c>
      <c r="B40" s="19" t="s">
        <v>2</v>
      </c>
      <c r="C40" s="19" t="s">
        <v>3</v>
      </c>
      <c r="D40" s="19" t="s">
        <v>4</v>
      </c>
      <c r="E40" s="19" t="s">
        <v>5</v>
      </c>
      <c r="F40" s="75" t="s">
        <v>87</v>
      </c>
      <c r="G40" s="76" t="s">
        <v>88</v>
      </c>
      <c r="H40" s="77" t="s">
        <v>89</v>
      </c>
      <c r="I40" s="57" t="s">
        <v>90</v>
      </c>
      <c r="J40" s="58" t="s">
        <v>88</v>
      </c>
      <c r="K40" s="78" t="s">
        <v>91</v>
      </c>
      <c r="L40" s="75" t="s">
        <v>92</v>
      </c>
      <c r="M40" s="76" t="s">
        <v>88</v>
      </c>
      <c r="N40" s="77" t="s">
        <v>93</v>
      </c>
      <c r="O40" s="75" t="s">
        <v>94</v>
      </c>
      <c r="P40" s="76" t="s">
        <v>88</v>
      </c>
      <c r="Q40" s="77" t="s">
        <v>95</v>
      </c>
    </row>
    <row r="41" spans="1:21" ht="38.25" customHeight="1" x14ac:dyDescent="0.3">
      <c r="A41" s="12">
        <v>1</v>
      </c>
      <c r="B41" s="13" t="s">
        <v>96</v>
      </c>
      <c r="C41" s="13" t="s">
        <v>97</v>
      </c>
      <c r="D41" s="13" t="s">
        <v>98</v>
      </c>
      <c r="E41" s="13" t="s">
        <v>99</v>
      </c>
      <c r="F41" s="108">
        <v>800</v>
      </c>
      <c r="G41" s="105" t="s">
        <v>13</v>
      </c>
      <c r="H41" s="28" t="str">
        <f t="shared" ref="H41:H56" si="4">IFERROR(F41*G41, "")</f>
        <v/>
      </c>
      <c r="I41" s="108">
        <v>400</v>
      </c>
      <c r="J41" s="105" t="s">
        <v>13</v>
      </c>
      <c r="K41" s="28" t="str">
        <f t="shared" ref="K41:K56" si="5">IFERROR(I41*J41, "")</f>
        <v/>
      </c>
      <c r="L41" s="108">
        <v>400</v>
      </c>
      <c r="M41" s="105" t="s">
        <v>13</v>
      </c>
      <c r="N41" s="28" t="str">
        <f t="shared" ref="N41:N56" si="6">IFERROR(L41*M41, "")</f>
        <v/>
      </c>
      <c r="O41" s="108">
        <v>400</v>
      </c>
      <c r="P41" s="105" t="s">
        <v>13</v>
      </c>
      <c r="Q41" s="28" t="str">
        <f t="shared" ref="Q41:Q56" si="7">IFERROR(O41*P41, "")</f>
        <v/>
      </c>
    </row>
    <row r="42" spans="1:21" ht="47.25" customHeight="1" x14ac:dyDescent="0.3">
      <c r="A42" s="12">
        <f t="shared" ref="A42:A57" si="8">A41+1</f>
        <v>2</v>
      </c>
      <c r="B42" s="13" t="s">
        <v>100</v>
      </c>
      <c r="C42" s="13" t="s">
        <v>97</v>
      </c>
      <c r="D42" s="13" t="s">
        <v>101</v>
      </c>
      <c r="E42" s="13" t="s">
        <v>102</v>
      </c>
      <c r="F42" s="108">
        <v>1800</v>
      </c>
      <c r="G42" s="105" t="s">
        <v>13</v>
      </c>
      <c r="H42" s="28" t="str">
        <f t="shared" si="4"/>
        <v/>
      </c>
      <c r="I42" s="108">
        <v>900</v>
      </c>
      <c r="J42" s="105" t="s">
        <v>13</v>
      </c>
      <c r="K42" s="28" t="str">
        <f t="shared" si="5"/>
        <v/>
      </c>
      <c r="L42" s="108">
        <v>900</v>
      </c>
      <c r="M42" s="105" t="s">
        <v>13</v>
      </c>
      <c r="N42" s="28" t="str">
        <f t="shared" si="6"/>
        <v/>
      </c>
      <c r="O42" s="108">
        <v>900</v>
      </c>
      <c r="P42" s="105" t="s">
        <v>13</v>
      </c>
      <c r="Q42" s="28" t="str">
        <f t="shared" si="7"/>
        <v/>
      </c>
    </row>
    <row r="43" spans="1:21" ht="47.25" customHeight="1" x14ac:dyDescent="0.3">
      <c r="A43" s="12">
        <f t="shared" si="8"/>
        <v>3</v>
      </c>
      <c r="B43" s="13" t="s">
        <v>103</v>
      </c>
      <c r="C43" s="13" t="s">
        <v>97</v>
      </c>
      <c r="D43" s="13" t="s">
        <v>104</v>
      </c>
      <c r="E43" s="13" t="s">
        <v>105</v>
      </c>
      <c r="F43" s="108">
        <v>1600</v>
      </c>
      <c r="G43" s="105" t="s">
        <v>13</v>
      </c>
      <c r="H43" s="28" t="str">
        <f t="shared" si="4"/>
        <v/>
      </c>
      <c r="I43" s="108">
        <v>800</v>
      </c>
      <c r="J43" s="105" t="s">
        <v>13</v>
      </c>
      <c r="K43" s="28" t="str">
        <f t="shared" si="5"/>
        <v/>
      </c>
      <c r="L43" s="108">
        <v>800</v>
      </c>
      <c r="M43" s="105" t="s">
        <v>13</v>
      </c>
      <c r="N43" s="28" t="str">
        <f t="shared" si="6"/>
        <v/>
      </c>
      <c r="O43" s="108">
        <v>800</v>
      </c>
      <c r="P43" s="105" t="s">
        <v>13</v>
      </c>
      <c r="Q43" s="28" t="str">
        <f t="shared" si="7"/>
        <v/>
      </c>
    </row>
    <row r="44" spans="1:21" ht="50.25" customHeight="1" x14ac:dyDescent="0.3">
      <c r="A44" s="12">
        <f t="shared" si="8"/>
        <v>4</v>
      </c>
      <c r="B44" s="13" t="s">
        <v>106</v>
      </c>
      <c r="C44" s="13" t="s">
        <v>97</v>
      </c>
      <c r="D44" s="13" t="s">
        <v>107</v>
      </c>
      <c r="E44" s="13" t="s">
        <v>108</v>
      </c>
      <c r="F44" s="108">
        <v>128000</v>
      </c>
      <c r="G44" s="105" t="s">
        <v>13</v>
      </c>
      <c r="H44" s="28" t="str">
        <f t="shared" si="4"/>
        <v/>
      </c>
      <c r="I44" s="108">
        <v>64000</v>
      </c>
      <c r="J44" s="105" t="s">
        <v>13</v>
      </c>
      <c r="K44" s="28" t="str">
        <f t="shared" si="5"/>
        <v/>
      </c>
      <c r="L44" s="108">
        <v>64000</v>
      </c>
      <c r="M44" s="105" t="s">
        <v>13</v>
      </c>
      <c r="N44" s="28" t="str">
        <f t="shared" si="6"/>
        <v/>
      </c>
      <c r="O44" s="108">
        <v>64000</v>
      </c>
      <c r="P44" s="105" t="s">
        <v>13</v>
      </c>
      <c r="Q44" s="28" t="str">
        <f t="shared" si="7"/>
        <v/>
      </c>
    </row>
    <row r="45" spans="1:21" ht="63" customHeight="1" x14ac:dyDescent="0.3">
      <c r="A45" s="12">
        <f t="shared" si="8"/>
        <v>5</v>
      </c>
      <c r="B45" s="13" t="s">
        <v>109</v>
      </c>
      <c r="C45" s="13" t="s">
        <v>97</v>
      </c>
      <c r="D45" s="13" t="s">
        <v>110</v>
      </c>
      <c r="E45" s="13" t="s">
        <v>111</v>
      </c>
      <c r="F45" s="108">
        <v>86000</v>
      </c>
      <c r="G45" s="105" t="s">
        <v>13</v>
      </c>
      <c r="H45" s="28" t="str">
        <f t="shared" si="4"/>
        <v/>
      </c>
      <c r="I45" s="108">
        <v>43000</v>
      </c>
      <c r="J45" s="105" t="s">
        <v>13</v>
      </c>
      <c r="K45" s="28" t="str">
        <f t="shared" si="5"/>
        <v/>
      </c>
      <c r="L45" s="108">
        <v>43000</v>
      </c>
      <c r="M45" s="105" t="s">
        <v>13</v>
      </c>
      <c r="N45" s="28" t="str">
        <f t="shared" si="6"/>
        <v/>
      </c>
      <c r="O45" s="108">
        <v>43000</v>
      </c>
      <c r="P45" s="105" t="s">
        <v>13</v>
      </c>
      <c r="Q45" s="28" t="str">
        <f t="shared" si="7"/>
        <v/>
      </c>
    </row>
    <row r="46" spans="1:21" ht="63" customHeight="1" x14ac:dyDescent="0.3">
      <c r="A46" s="12">
        <f t="shared" si="8"/>
        <v>6</v>
      </c>
      <c r="B46" s="13" t="s">
        <v>112</v>
      </c>
      <c r="C46" s="13" t="s">
        <v>97</v>
      </c>
      <c r="D46" s="13" t="s">
        <v>113</v>
      </c>
      <c r="E46" s="13" t="s">
        <v>114</v>
      </c>
      <c r="F46" s="108">
        <v>42000</v>
      </c>
      <c r="G46" s="105" t="s">
        <v>13</v>
      </c>
      <c r="H46" s="28" t="str">
        <f t="shared" si="4"/>
        <v/>
      </c>
      <c r="I46" s="108">
        <v>21000</v>
      </c>
      <c r="J46" s="105" t="s">
        <v>13</v>
      </c>
      <c r="K46" s="28" t="str">
        <f t="shared" si="5"/>
        <v/>
      </c>
      <c r="L46" s="108">
        <v>21000</v>
      </c>
      <c r="M46" s="105" t="s">
        <v>13</v>
      </c>
      <c r="N46" s="28" t="str">
        <f t="shared" si="6"/>
        <v/>
      </c>
      <c r="O46" s="108">
        <v>21000</v>
      </c>
      <c r="P46" s="105" t="s">
        <v>13</v>
      </c>
      <c r="Q46" s="28" t="str">
        <f t="shared" si="7"/>
        <v/>
      </c>
    </row>
    <row r="47" spans="1:21" ht="31.5" customHeight="1" x14ac:dyDescent="0.3">
      <c r="A47" s="12">
        <f t="shared" si="8"/>
        <v>7</v>
      </c>
      <c r="B47" s="13" t="s">
        <v>115</v>
      </c>
      <c r="C47" s="13" t="s">
        <v>97</v>
      </c>
      <c r="D47" s="13" t="s">
        <v>116</v>
      </c>
      <c r="E47" s="13" t="s">
        <v>117</v>
      </c>
      <c r="F47" s="108">
        <v>44000</v>
      </c>
      <c r="G47" s="105" t="s">
        <v>13</v>
      </c>
      <c r="H47" s="28" t="str">
        <f t="shared" si="4"/>
        <v/>
      </c>
      <c r="I47" s="108">
        <v>22000</v>
      </c>
      <c r="J47" s="105" t="s">
        <v>13</v>
      </c>
      <c r="K47" s="28" t="str">
        <f t="shared" si="5"/>
        <v/>
      </c>
      <c r="L47" s="108">
        <v>22000</v>
      </c>
      <c r="M47" s="105" t="s">
        <v>13</v>
      </c>
      <c r="N47" s="28" t="str">
        <f t="shared" si="6"/>
        <v/>
      </c>
      <c r="O47" s="108">
        <v>22000</v>
      </c>
      <c r="P47" s="105" t="s">
        <v>13</v>
      </c>
      <c r="Q47" s="28" t="str">
        <f t="shared" si="7"/>
        <v/>
      </c>
    </row>
    <row r="48" spans="1:21" ht="31.5" customHeight="1" x14ac:dyDescent="0.3">
      <c r="A48" s="12">
        <f t="shared" si="8"/>
        <v>8</v>
      </c>
      <c r="B48" s="13" t="s">
        <v>118</v>
      </c>
      <c r="C48" s="13" t="s">
        <v>97</v>
      </c>
      <c r="D48" s="13" t="s">
        <v>119</v>
      </c>
      <c r="E48" s="13" t="s">
        <v>120</v>
      </c>
      <c r="F48" s="108">
        <v>24000</v>
      </c>
      <c r="G48" s="105" t="s">
        <v>13</v>
      </c>
      <c r="H48" s="28" t="str">
        <f t="shared" si="4"/>
        <v/>
      </c>
      <c r="I48" s="108">
        <v>12000</v>
      </c>
      <c r="J48" s="105" t="s">
        <v>13</v>
      </c>
      <c r="K48" s="28" t="str">
        <f t="shared" si="5"/>
        <v/>
      </c>
      <c r="L48" s="108">
        <v>12000</v>
      </c>
      <c r="M48" s="105" t="s">
        <v>13</v>
      </c>
      <c r="N48" s="28" t="str">
        <f t="shared" si="6"/>
        <v/>
      </c>
      <c r="O48" s="108">
        <v>12000</v>
      </c>
      <c r="P48" s="105" t="s">
        <v>13</v>
      </c>
      <c r="Q48" s="28" t="str">
        <f t="shared" si="7"/>
        <v/>
      </c>
    </row>
    <row r="49" spans="1:17" ht="63" customHeight="1" x14ac:dyDescent="0.3">
      <c r="A49" s="12">
        <f t="shared" si="8"/>
        <v>9</v>
      </c>
      <c r="B49" s="13" t="s">
        <v>121</v>
      </c>
      <c r="C49" s="13" t="s">
        <v>97</v>
      </c>
      <c r="D49" s="13" t="s">
        <v>122</v>
      </c>
      <c r="E49" s="13" t="s">
        <v>123</v>
      </c>
      <c r="F49" s="108">
        <v>36000</v>
      </c>
      <c r="G49" s="105" t="s">
        <v>13</v>
      </c>
      <c r="H49" s="28" t="str">
        <f t="shared" si="4"/>
        <v/>
      </c>
      <c r="I49" s="108">
        <v>18000</v>
      </c>
      <c r="J49" s="105" t="s">
        <v>13</v>
      </c>
      <c r="K49" s="28" t="str">
        <f t="shared" si="5"/>
        <v/>
      </c>
      <c r="L49" s="108">
        <v>18000</v>
      </c>
      <c r="M49" s="105" t="s">
        <v>13</v>
      </c>
      <c r="N49" s="28" t="str">
        <f t="shared" si="6"/>
        <v/>
      </c>
      <c r="O49" s="108">
        <v>18000</v>
      </c>
      <c r="P49" s="105" t="s">
        <v>13</v>
      </c>
      <c r="Q49" s="28" t="str">
        <f t="shared" si="7"/>
        <v/>
      </c>
    </row>
    <row r="50" spans="1:17" ht="47.25" customHeight="1" x14ac:dyDescent="0.3">
      <c r="A50" s="12">
        <f t="shared" si="8"/>
        <v>10</v>
      </c>
      <c r="B50" s="13" t="s">
        <v>124</v>
      </c>
      <c r="C50" s="13" t="s">
        <v>97</v>
      </c>
      <c r="D50" s="13" t="s">
        <v>125</v>
      </c>
      <c r="E50" s="13" t="s">
        <v>126</v>
      </c>
      <c r="F50" s="108">
        <v>5000</v>
      </c>
      <c r="G50" s="105" t="s">
        <v>13</v>
      </c>
      <c r="H50" s="28" t="str">
        <f t="shared" si="4"/>
        <v/>
      </c>
      <c r="I50" s="108">
        <v>2500</v>
      </c>
      <c r="J50" s="105" t="s">
        <v>13</v>
      </c>
      <c r="K50" s="28" t="str">
        <f t="shared" si="5"/>
        <v/>
      </c>
      <c r="L50" s="108">
        <v>2500</v>
      </c>
      <c r="M50" s="105" t="s">
        <v>13</v>
      </c>
      <c r="N50" s="28" t="str">
        <f t="shared" si="6"/>
        <v/>
      </c>
      <c r="O50" s="108">
        <v>2500</v>
      </c>
      <c r="P50" s="105" t="s">
        <v>13</v>
      </c>
      <c r="Q50" s="28" t="str">
        <f t="shared" si="7"/>
        <v/>
      </c>
    </row>
    <row r="51" spans="1:17" ht="31.5" customHeight="1" x14ac:dyDescent="0.3">
      <c r="A51" s="12">
        <f t="shared" si="8"/>
        <v>11</v>
      </c>
      <c r="B51" s="13" t="s">
        <v>127</v>
      </c>
      <c r="C51" s="13" t="s">
        <v>97</v>
      </c>
      <c r="D51" s="13" t="s">
        <v>128</v>
      </c>
      <c r="E51" s="13" t="s">
        <v>129</v>
      </c>
      <c r="F51" s="108">
        <v>80</v>
      </c>
      <c r="G51" s="105" t="s">
        <v>13</v>
      </c>
      <c r="H51" s="28" t="str">
        <f t="shared" si="4"/>
        <v/>
      </c>
      <c r="I51" s="108">
        <v>40</v>
      </c>
      <c r="J51" s="105" t="s">
        <v>13</v>
      </c>
      <c r="K51" s="28" t="str">
        <f t="shared" si="5"/>
        <v/>
      </c>
      <c r="L51" s="108">
        <v>40</v>
      </c>
      <c r="M51" s="105" t="s">
        <v>13</v>
      </c>
      <c r="N51" s="28" t="str">
        <f t="shared" si="6"/>
        <v/>
      </c>
      <c r="O51" s="108">
        <v>40</v>
      </c>
      <c r="P51" s="105" t="s">
        <v>13</v>
      </c>
      <c r="Q51" s="28" t="str">
        <f t="shared" si="7"/>
        <v/>
      </c>
    </row>
    <row r="52" spans="1:17" ht="31.5" customHeight="1" x14ac:dyDescent="0.3">
      <c r="A52" s="12">
        <f t="shared" si="8"/>
        <v>12</v>
      </c>
      <c r="B52" s="13" t="s">
        <v>130</v>
      </c>
      <c r="C52" s="13" t="s">
        <v>97</v>
      </c>
      <c r="D52" s="13" t="s">
        <v>128</v>
      </c>
      <c r="E52" s="13" t="s">
        <v>131</v>
      </c>
      <c r="F52" s="108">
        <v>220</v>
      </c>
      <c r="G52" s="105" t="s">
        <v>13</v>
      </c>
      <c r="H52" s="28" t="str">
        <f t="shared" si="4"/>
        <v/>
      </c>
      <c r="I52" s="108">
        <v>110</v>
      </c>
      <c r="J52" s="105" t="s">
        <v>13</v>
      </c>
      <c r="K52" s="28" t="str">
        <f t="shared" si="5"/>
        <v/>
      </c>
      <c r="L52" s="108">
        <v>110</v>
      </c>
      <c r="M52" s="105" t="s">
        <v>13</v>
      </c>
      <c r="N52" s="28" t="str">
        <f t="shared" si="6"/>
        <v/>
      </c>
      <c r="O52" s="108">
        <v>110</v>
      </c>
      <c r="P52" s="105" t="s">
        <v>13</v>
      </c>
      <c r="Q52" s="28" t="str">
        <f t="shared" si="7"/>
        <v/>
      </c>
    </row>
    <row r="53" spans="1:17" ht="31.5" customHeight="1" x14ac:dyDescent="0.3">
      <c r="A53" s="12">
        <f t="shared" si="8"/>
        <v>13</v>
      </c>
      <c r="B53" s="13" t="s">
        <v>132</v>
      </c>
      <c r="C53" s="13" t="s">
        <v>97</v>
      </c>
      <c r="D53" s="13" t="s">
        <v>133</v>
      </c>
      <c r="E53" s="13" t="s">
        <v>134</v>
      </c>
      <c r="F53" s="108">
        <v>200</v>
      </c>
      <c r="G53" s="105" t="s">
        <v>13</v>
      </c>
      <c r="H53" s="28" t="str">
        <f t="shared" si="4"/>
        <v/>
      </c>
      <c r="I53" s="108">
        <v>100</v>
      </c>
      <c r="J53" s="105" t="s">
        <v>13</v>
      </c>
      <c r="K53" s="28" t="str">
        <f t="shared" si="5"/>
        <v/>
      </c>
      <c r="L53" s="108">
        <v>100</v>
      </c>
      <c r="M53" s="105" t="s">
        <v>13</v>
      </c>
      <c r="N53" s="28" t="str">
        <f t="shared" si="6"/>
        <v/>
      </c>
      <c r="O53" s="108">
        <v>100</v>
      </c>
      <c r="P53" s="105" t="s">
        <v>13</v>
      </c>
      <c r="Q53" s="28" t="str">
        <f t="shared" si="7"/>
        <v/>
      </c>
    </row>
    <row r="54" spans="1:17" ht="48" customHeight="1" x14ac:dyDescent="0.3">
      <c r="A54" s="12">
        <f t="shared" si="8"/>
        <v>14</v>
      </c>
      <c r="B54" s="13" t="s">
        <v>135</v>
      </c>
      <c r="C54" s="13" t="s">
        <v>97</v>
      </c>
      <c r="D54" s="13" t="s">
        <v>136</v>
      </c>
      <c r="E54" s="13" t="s">
        <v>137</v>
      </c>
      <c r="F54" s="108">
        <v>2600</v>
      </c>
      <c r="G54" s="105" t="s">
        <v>13</v>
      </c>
      <c r="H54" s="28" t="str">
        <f t="shared" si="4"/>
        <v/>
      </c>
      <c r="I54" s="108">
        <v>1300</v>
      </c>
      <c r="J54" s="105" t="s">
        <v>13</v>
      </c>
      <c r="K54" s="28" t="str">
        <f t="shared" si="5"/>
        <v/>
      </c>
      <c r="L54" s="108">
        <v>1300</v>
      </c>
      <c r="M54" s="105" t="s">
        <v>13</v>
      </c>
      <c r="N54" s="28" t="str">
        <f t="shared" si="6"/>
        <v/>
      </c>
      <c r="O54" s="108">
        <v>1300</v>
      </c>
      <c r="P54" s="105" t="s">
        <v>13</v>
      </c>
      <c r="Q54" s="28" t="str">
        <f t="shared" si="7"/>
        <v/>
      </c>
    </row>
    <row r="55" spans="1:17" ht="117" customHeight="1" x14ac:dyDescent="0.3">
      <c r="A55" s="12">
        <f t="shared" si="8"/>
        <v>15</v>
      </c>
      <c r="B55" s="13" t="s">
        <v>138</v>
      </c>
      <c r="C55" s="13" t="s">
        <v>97</v>
      </c>
      <c r="D55" s="13" t="s">
        <v>139</v>
      </c>
      <c r="E55" s="13" t="s">
        <v>140</v>
      </c>
      <c r="F55" s="108">
        <v>2000</v>
      </c>
      <c r="G55" s="105" t="s">
        <v>13</v>
      </c>
      <c r="H55" s="28" t="str">
        <f t="shared" si="4"/>
        <v/>
      </c>
      <c r="I55" s="108">
        <v>1000</v>
      </c>
      <c r="J55" s="105" t="s">
        <v>13</v>
      </c>
      <c r="K55" s="28" t="str">
        <f t="shared" si="5"/>
        <v/>
      </c>
      <c r="L55" s="108">
        <v>1000</v>
      </c>
      <c r="M55" s="105" t="s">
        <v>13</v>
      </c>
      <c r="N55" s="28" t="str">
        <f t="shared" si="6"/>
        <v/>
      </c>
      <c r="O55" s="108">
        <v>1000</v>
      </c>
      <c r="P55" s="105" t="s">
        <v>13</v>
      </c>
      <c r="Q55" s="28" t="str">
        <f t="shared" si="7"/>
        <v/>
      </c>
    </row>
    <row r="56" spans="1:17" ht="66.75" customHeight="1" x14ac:dyDescent="0.3">
      <c r="A56" s="12">
        <f t="shared" si="8"/>
        <v>16</v>
      </c>
      <c r="B56" s="13" t="s">
        <v>141</v>
      </c>
      <c r="C56" s="13" t="s">
        <v>97</v>
      </c>
      <c r="D56" s="13" t="s">
        <v>142</v>
      </c>
      <c r="E56" s="13" t="s">
        <v>143</v>
      </c>
      <c r="F56" s="108">
        <v>86000</v>
      </c>
      <c r="G56" s="105" t="s">
        <v>13</v>
      </c>
      <c r="H56" s="28" t="str">
        <f t="shared" si="4"/>
        <v/>
      </c>
      <c r="I56" s="108">
        <v>43000</v>
      </c>
      <c r="J56" s="105" t="s">
        <v>13</v>
      </c>
      <c r="K56" s="28" t="str">
        <f t="shared" si="5"/>
        <v/>
      </c>
      <c r="L56" s="108">
        <v>43000</v>
      </c>
      <c r="M56" s="105" t="s">
        <v>13</v>
      </c>
      <c r="N56" s="28" t="str">
        <f t="shared" si="6"/>
        <v/>
      </c>
      <c r="O56" s="108">
        <v>43000</v>
      </c>
      <c r="P56" s="105" t="s">
        <v>13</v>
      </c>
      <c r="Q56" s="28" t="str">
        <f t="shared" si="7"/>
        <v/>
      </c>
    </row>
    <row r="57" spans="1:17" ht="15.6" x14ac:dyDescent="0.3">
      <c r="A57" s="133">
        <f t="shared" si="8"/>
        <v>17</v>
      </c>
      <c r="B57" s="52" t="s">
        <v>144</v>
      </c>
      <c r="C57" s="52"/>
      <c r="D57" s="53"/>
      <c r="E57" s="53"/>
      <c r="F57" s="81"/>
      <c r="G57" s="81"/>
      <c r="H57" s="81"/>
      <c r="I57" s="81"/>
      <c r="J57" s="81"/>
      <c r="K57" s="81"/>
      <c r="L57" s="81"/>
      <c r="M57" s="81"/>
      <c r="N57" s="82"/>
      <c r="O57" s="81"/>
      <c r="P57" s="81"/>
      <c r="Q57" s="82"/>
    </row>
    <row r="58" spans="1:17" ht="118.5" customHeight="1" x14ac:dyDescent="0.3">
      <c r="A58" s="134"/>
      <c r="B58" s="13" t="s">
        <v>145</v>
      </c>
      <c r="C58" s="13" t="s">
        <v>97</v>
      </c>
      <c r="D58" s="13" t="s">
        <v>146</v>
      </c>
      <c r="E58" s="13" t="s">
        <v>147</v>
      </c>
      <c r="F58" s="108">
        <v>68000</v>
      </c>
      <c r="G58" s="105" t="s">
        <v>13</v>
      </c>
      <c r="H58" s="28" t="str">
        <f>IFERROR(F58*G58, "")</f>
        <v/>
      </c>
      <c r="I58" s="108">
        <v>34000</v>
      </c>
      <c r="J58" s="105" t="s">
        <v>13</v>
      </c>
      <c r="K58" s="28" t="str">
        <f>IFERROR(I58*J58, "")</f>
        <v/>
      </c>
      <c r="L58" s="108">
        <v>34000</v>
      </c>
      <c r="M58" s="105" t="s">
        <v>13</v>
      </c>
      <c r="N58" s="28" t="str">
        <f>IFERROR(L58*M58, "")</f>
        <v/>
      </c>
      <c r="O58" s="108">
        <v>34000</v>
      </c>
      <c r="P58" s="105" t="s">
        <v>13</v>
      </c>
      <c r="Q58" s="28" t="str">
        <f>IFERROR(O58*P58, "")</f>
        <v/>
      </c>
    </row>
    <row r="59" spans="1:17" ht="117" customHeight="1" x14ac:dyDescent="0.3">
      <c r="A59" s="135"/>
      <c r="B59" s="13" t="s">
        <v>148</v>
      </c>
      <c r="C59" s="13" t="s">
        <v>97</v>
      </c>
      <c r="D59" s="13" t="s">
        <v>146</v>
      </c>
      <c r="E59" s="13" t="s">
        <v>147</v>
      </c>
      <c r="F59" s="108">
        <v>68000</v>
      </c>
      <c r="G59" s="105" t="s">
        <v>13</v>
      </c>
      <c r="H59" s="28" t="str">
        <f>IFERROR(F59*G59, "")</f>
        <v/>
      </c>
      <c r="I59" s="108">
        <v>34000</v>
      </c>
      <c r="J59" s="105" t="s">
        <v>13</v>
      </c>
      <c r="K59" s="28" t="str">
        <f>IFERROR(I59*J59, "")</f>
        <v/>
      </c>
      <c r="L59" s="108">
        <v>34000</v>
      </c>
      <c r="M59" s="105" t="s">
        <v>13</v>
      </c>
      <c r="N59" s="28" t="str">
        <f>IFERROR(L59*M59, "")</f>
        <v/>
      </c>
      <c r="O59" s="108">
        <v>34000</v>
      </c>
      <c r="P59" s="105" t="s">
        <v>13</v>
      </c>
      <c r="Q59" s="28" t="str">
        <f>IFERROR(O59*P59, "")</f>
        <v/>
      </c>
    </row>
    <row r="60" spans="1:17" ht="85.5" customHeight="1" x14ac:dyDescent="0.3">
      <c r="A60" s="12">
        <v>18</v>
      </c>
      <c r="B60" s="13" t="s">
        <v>149</v>
      </c>
      <c r="C60" s="13" t="s">
        <v>97</v>
      </c>
      <c r="D60" s="13" t="s">
        <v>150</v>
      </c>
      <c r="E60" s="13" t="s">
        <v>151</v>
      </c>
      <c r="F60" s="108">
        <v>54000</v>
      </c>
      <c r="G60" s="105" t="s">
        <v>13</v>
      </c>
      <c r="H60" s="28" t="str">
        <f>IFERROR(F60*G60, "")</f>
        <v/>
      </c>
      <c r="I60" s="108">
        <v>27000</v>
      </c>
      <c r="J60" s="105" t="s">
        <v>13</v>
      </c>
      <c r="K60" s="28" t="str">
        <f>IFERROR(I60*J60, "")</f>
        <v/>
      </c>
      <c r="L60" s="108">
        <v>27000</v>
      </c>
      <c r="M60" s="105" t="s">
        <v>13</v>
      </c>
      <c r="N60" s="28" t="str">
        <f>IFERROR(L60*M60, "")</f>
        <v/>
      </c>
      <c r="O60" s="108">
        <v>27000</v>
      </c>
      <c r="P60" s="105" t="s">
        <v>13</v>
      </c>
      <c r="Q60" s="28" t="str">
        <f>IFERROR(O60*P60, "")</f>
        <v/>
      </c>
    </row>
    <row r="61" spans="1:17" ht="51" customHeight="1" x14ac:dyDescent="0.3">
      <c r="A61" s="12">
        <v>19</v>
      </c>
      <c r="B61" s="13" t="s">
        <v>152</v>
      </c>
      <c r="C61" s="13" t="s">
        <v>97</v>
      </c>
      <c r="D61" s="13" t="s">
        <v>153</v>
      </c>
      <c r="E61" s="13" t="s">
        <v>154</v>
      </c>
      <c r="F61" s="108">
        <v>3000</v>
      </c>
      <c r="G61" s="105" t="s">
        <v>13</v>
      </c>
      <c r="H61" s="28" t="str">
        <f>IFERROR(F61*G61, "")</f>
        <v/>
      </c>
      <c r="I61" s="108">
        <v>1500</v>
      </c>
      <c r="J61" s="105" t="s">
        <v>13</v>
      </c>
      <c r="K61" s="28" t="str">
        <f>IFERROR(I61*J61, "")</f>
        <v/>
      </c>
      <c r="L61" s="108">
        <v>1500</v>
      </c>
      <c r="M61" s="105" t="s">
        <v>13</v>
      </c>
      <c r="N61" s="28" t="str">
        <f>IFERROR(L61*M61, "")</f>
        <v/>
      </c>
      <c r="O61" s="108">
        <v>1500</v>
      </c>
      <c r="P61" s="105" t="s">
        <v>13</v>
      </c>
      <c r="Q61" s="28" t="str">
        <f>IFERROR(O61*P61, "")</f>
        <v/>
      </c>
    </row>
    <row r="62" spans="1:17" ht="21" customHeight="1" x14ac:dyDescent="0.3">
      <c r="A62" s="133">
        <v>20</v>
      </c>
      <c r="B62" s="33" t="s">
        <v>155</v>
      </c>
      <c r="C62" s="33"/>
      <c r="D62" s="35"/>
      <c r="E62" s="35"/>
      <c r="F62" s="83"/>
      <c r="G62" s="83"/>
      <c r="H62" s="83"/>
      <c r="I62" s="83"/>
      <c r="J62" s="83"/>
      <c r="K62" s="80"/>
      <c r="L62" s="83"/>
      <c r="M62" s="83"/>
      <c r="N62" s="82"/>
      <c r="O62" s="83"/>
      <c r="P62" s="83"/>
      <c r="Q62" s="82"/>
    </row>
    <row r="63" spans="1:17" ht="21" customHeight="1" x14ac:dyDescent="0.3">
      <c r="A63" s="134"/>
      <c r="B63" s="26" t="s">
        <v>156</v>
      </c>
      <c r="C63" s="13" t="s">
        <v>97</v>
      </c>
      <c r="D63" s="26" t="s">
        <v>157</v>
      </c>
      <c r="E63" s="26" t="s">
        <v>158</v>
      </c>
      <c r="F63" s="108">
        <v>5000</v>
      </c>
      <c r="G63" s="105" t="s">
        <v>13</v>
      </c>
      <c r="H63" s="28" t="str">
        <f>IFERROR(F63*G63, "")</f>
        <v/>
      </c>
      <c r="I63" s="108">
        <v>2500</v>
      </c>
      <c r="J63" s="105" t="s">
        <v>13</v>
      </c>
      <c r="K63" s="40" t="str">
        <f>IFERROR(I63*J63, "")</f>
        <v/>
      </c>
      <c r="L63" s="108">
        <v>2500</v>
      </c>
      <c r="M63" s="105" t="s">
        <v>13</v>
      </c>
      <c r="N63" s="40" t="str">
        <f>IFERROR(L63*M63, "")</f>
        <v/>
      </c>
      <c r="O63" s="108">
        <v>2500</v>
      </c>
      <c r="P63" s="105" t="s">
        <v>13</v>
      </c>
      <c r="Q63" s="40" t="str">
        <f>IFERROR(O63*P63, "")</f>
        <v/>
      </c>
    </row>
    <row r="64" spans="1:17" ht="21" customHeight="1" x14ac:dyDescent="0.3">
      <c r="A64" s="134"/>
      <c r="B64" s="26" t="s">
        <v>159</v>
      </c>
      <c r="C64" s="13" t="s">
        <v>97</v>
      </c>
      <c r="D64" s="26" t="s">
        <v>157</v>
      </c>
      <c r="E64" s="26" t="s">
        <v>158</v>
      </c>
      <c r="F64" s="108">
        <v>30000</v>
      </c>
      <c r="G64" s="105" t="s">
        <v>13</v>
      </c>
      <c r="H64" s="28" t="str">
        <f>IFERROR(F64*G64, "")</f>
        <v/>
      </c>
      <c r="I64" s="108">
        <v>15000</v>
      </c>
      <c r="J64" s="105" t="s">
        <v>13</v>
      </c>
      <c r="K64" s="40" t="str">
        <f>IFERROR(I64*J64, "")</f>
        <v/>
      </c>
      <c r="L64" s="108">
        <v>15000</v>
      </c>
      <c r="M64" s="105" t="s">
        <v>13</v>
      </c>
      <c r="N64" s="40" t="str">
        <f>IFERROR(L64*M64, "")</f>
        <v/>
      </c>
      <c r="O64" s="108">
        <v>15000</v>
      </c>
      <c r="P64" s="105" t="s">
        <v>13</v>
      </c>
      <c r="Q64" s="40" t="str">
        <f>IFERROR(O64*P64, "")</f>
        <v/>
      </c>
    </row>
    <row r="65" spans="1:17" ht="28.65" customHeight="1" x14ac:dyDescent="0.3">
      <c r="A65" s="135"/>
      <c r="B65" s="54" t="s">
        <v>160</v>
      </c>
      <c r="C65" s="13" t="s">
        <v>97</v>
      </c>
      <c r="D65" s="55" t="s">
        <v>157</v>
      </c>
      <c r="E65" s="26" t="s">
        <v>161</v>
      </c>
      <c r="F65" s="108">
        <v>7000</v>
      </c>
      <c r="G65" s="105" t="s">
        <v>13</v>
      </c>
      <c r="H65" s="56" t="str">
        <f>IFERROR(F65*G65, "")</f>
        <v/>
      </c>
      <c r="I65" s="108">
        <v>3500</v>
      </c>
      <c r="J65" s="105" t="s">
        <v>13</v>
      </c>
      <c r="K65" s="40" t="str">
        <f>IFERROR(I65*J65, "")</f>
        <v/>
      </c>
      <c r="L65" s="108">
        <v>3500</v>
      </c>
      <c r="M65" s="105" t="s">
        <v>13</v>
      </c>
      <c r="N65" s="40" t="str">
        <f>IFERROR(L65*M65, "")</f>
        <v/>
      </c>
      <c r="O65" s="108">
        <v>3500</v>
      </c>
      <c r="P65" s="105" t="s">
        <v>13</v>
      </c>
      <c r="Q65" s="40" t="str">
        <f>IFERROR(O65*P65, "")</f>
        <v/>
      </c>
    </row>
    <row r="66" spans="1:17" ht="21" customHeight="1" x14ac:dyDescent="0.3">
      <c r="A66" s="157" t="s">
        <v>162</v>
      </c>
      <c r="B66" s="121"/>
      <c r="C66" s="121"/>
      <c r="D66" s="121"/>
      <c r="E66" s="121"/>
      <c r="F66" s="121"/>
      <c r="G66" s="122"/>
      <c r="H66" s="69">
        <f>SUM(H41:H56,H58:H61,H63:H65)</f>
        <v>0</v>
      </c>
      <c r="I66" s="157" t="s">
        <v>162</v>
      </c>
      <c r="J66" s="122"/>
      <c r="K66" s="69">
        <f>SUM(K41:K56,K58:K61,K63:K65)</f>
        <v>0</v>
      </c>
      <c r="L66" s="157" t="s">
        <v>162</v>
      </c>
      <c r="M66" s="122"/>
      <c r="N66" s="69">
        <f>SUM(N41:N56,N58:N61,N63:N65)</f>
        <v>0</v>
      </c>
      <c r="O66" s="157" t="s">
        <v>162</v>
      </c>
      <c r="P66" s="122"/>
      <c r="Q66" s="69">
        <f>SUM(Q41:Q56,Q58:Q61,Q63:Q65)</f>
        <v>0</v>
      </c>
    </row>
    <row r="67" spans="1:17" ht="21" customHeight="1" x14ac:dyDescent="0.3">
      <c r="A67" s="15"/>
      <c r="H67" s="16"/>
    </row>
    <row r="68" spans="1:17" ht="22.65" customHeight="1" x14ac:dyDescent="0.3">
      <c r="A68" s="127" t="s">
        <v>163</v>
      </c>
      <c r="B68" s="128"/>
      <c r="C68" s="128"/>
      <c r="D68" s="128"/>
      <c r="E68" s="128"/>
      <c r="F68" s="158" t="s">
        <v>18</v>
      </c>
      <c r="G68" s="128"/>
      <c r="H68" s="151"/>
      <c r="I68" s="153" t="s">
        <v>19</v>
      </c>
      <c r="J68" s="154"/>
      <c r="K68" s="155"/>
      <c r="L68" s="145" t="s">
        <v>20</v>
      </c>
      <c r="M68" s="121"/>
      <c r="N68" s="122"/>
      <c r="O68" s="123" t="s">
        <v>21</v>
      </c>
      <c r="P68" s="121"/>
      <c r="Q68" s="122"/>
    </row>
    <row r="69" spans="1:17" ht="93.75" customHeight="1" x14ac:dyDescent="0.3">
      <c r="A69" s="64" t="s">
        <v>1</v>
      </c>
      <c r="B69" s="57" t="s">
        <v>2</v>
      </c>
      <c r="C69" s="57" t="s">
        <v>3</v>
      </c>
      <c r="D69" s="57" t="s">
        <v>4</v>
      </c>
      <c r="E69" s="57" t="s">
        <v>5</v>
      </c>
      <c r="F69" s="148" t="s">
        <v>87</v>
      </c>
      <c r="G69" s="149"/>
      <c r="H69" s="59" t="s">
        <v>164</v>
      </c>
      <c r="I69" s="173" t="s">
        <v>90</v>
      </c>
      <c r="J69" s="149"/>
      <c r="K69" s="92" t="s">
        <v>91</v>
      </c>
      <c r="L69" s="136" t="s">
        <v>92</v>
      </c>
      <c r="M69" s="137"/>
      <c r="N69" s="93" t="s">
        <v>93</v>
      </c>
      <c r="O69" s="136" t="s">
        <v>94</v>
      </c>
      <c r="P69" s="137"/>
      <c r="Q69" s="93" t="s">
        <v>95</v>
      </c>
    </row>
    <row r="70" spans="1:17" ht="44.25" customHeight="1" x14ac:dyDescent="0.3">
      <c r="A70" s="133">
        <v>1</v>
      </c>
      <c r="B70" s="61" t="s">
        <v>165</v>
      </c>
      <c r="C70" s="61"/>
      <c r="D70" s="60"/>
      <c r="E70" s="42"/>
      <c r="F70" s="42"/>
      <c r="G70" s="43"/>
      <c r="H70" s="50"/>
      <c r="I70" s="44"/>
      <c r="J70" s="45"/>
      <c r="K70" s="24"/>
      <c r="L70" s="44"/>
      <c r="M70" s="45"/>
      <c r="N70" s="24"/>
      <c r="O70" s="44"/>
      <c r="P70" s="45"/>
      <c r="Q70" s="24"/>
    </row>
    <row r="71" spans="1:17" ht="33.75" customHeight="1" x14ac:dyDescent="0.3">
      <c r="A71" s="134"/>
      <c r="B71" s="65" t="s">
        <v>166</v>
      </c>
      <c r="C71" s="65" t="s">
        <v>167</v>
      </c>
      <c r="D71" s="48" t="s">
        <v>168</v>
      </c>
      <c r="E71" s="27" t="s">
        <v>169</v>
      </c>
      <c r="F71" s="108">
        <v>9000</v>
      </c>
      <c r="G71" s="105" t="s">
        <v>13</v>
      </c>
      <c r="H71" s="28" t="str">
        <f>IFERROR(F71*G71, "")</f>
        <v/>
      </c>
      <c r="I71" s="108">
        <v>4500</v>
      </c>
      <c r="J71" s="105" t="s">
        <v>13</v>
      </c>
      <c r="K71" s="28" t="str">
        <f>IFERROR(I71*J71, "")</f>
        <v/>
      </c>
      <c r="L71" s="108">
        <v>4500</v>
      </c>
      <c r="M71" s="105" t="s">
        <v>13</v>
      </c>
      <c r="N71" s="28" t="str">
        <f>IFERROR(L71*M71, "")</f>
        <v/>
      </c>
      <c r="O71" s="108">
        <v>4500</v>
      </c>
      <c r="P71" s="105" t="s">
        <v>13</v>
      </c>
      <c r="Q71" s="28" t="str">
        <f>IFERROR(O71*P71, "")</f>
        <v/>
      </c>
    </row>
    <row r="72" spans="1:17" ht="34.5" customHeight="1" x14ac:dyDescent="0.3">
      <c r="A72" s="134"/>
      <c r="B72" s="65" t="s">
        <v>170</v>
      </c>
      <c r="C72" s="65" t="s">
        <v>171</v>
      </c>
      <c r="D72" s="48" t="s">
        <v>172</v>
      </c>
      <c r="E72" s="27" t="s">
        <v>169</v>
      </c>
      <c r="F72" s="108">
        <v>7000</v>
      </c>
      <c r="G72" s="105" t="s">
        <v>13</v>
      </c>
      <c r="H72" s="28" t="str">
        <f>IFERROR(F72*G72, "")</f>
        <v/>
      </c>
      <c r="I72" s="108">
        <v>3500</v>
      </c>
      <c r="J72" s="105" t="s">
        <v>13</v>
      </c>
      <c r="K72" s="28" t="str">
        <f>IFERROR(I72*J72, "")</f>
        <v/>
      </c>
      <c r="L72" s="108">
        <v>3500</v>
      </c>
      <c r="M72" s="105" t="s">
        <v>13</v>
      </c>
      <c r="N72" s="28" t="str">
        <f>IFERROR(L72*M72, "")</f>
        <v/>
      </c>
      <c r="O72" s="108">
        <v>3500</v>
      </c>
      <c r="P72" s="105" t="s">
        <v>13</v>
      </c>
      <c r="Q72" s="28" t="str">
        <f>IFERROR(O72*P72, "")</f>
        <v/>
      </c>
    </row>
    <row r="73" spans="1:17" ht="33" customHeight="1" x14ac:dyDescent="0.3">
      <c r="A73" s="134"/>
      <c r="B73" s="48" t="s">
        <v>173</v>
      </c>
      <c r="C73" s="65" t="s">
        <v>174</v>
      </c>
      <c r="D73" s="48" t="s">
        <v>175</v>
      </c>
      <c r="E73" s="27" t="s">
        <v>169</v>
      </c>
      <c r="F73" s="108">
        <v>500</v>
      </c>
      <c r="G73" s="105" t="s">
        <v>13</v>
      </c>
      <c r="H73" s="28" t="str">
        <f>IFERROR(F73*G73, "")</f>
        <v/>
      </c>
      <c r="I73" s="108">
        <v>250</v>
      </c>
      <c r="J73" s="105" t="s">
        <v>13</v>
      </c>
      <c r="K73" s="28" t="str">
        <f>IFERROR(I73*J73, "")</f>
        <v/>
      </c>
      <c r="L73" s="108">
        <v>250</v>
      </c>
      <c r="M73" s="105" t="s">
        <v>13</v>
      </c>
      <c r="N73" s="28" t="str">
        <f>IFERROR(L73*M73, "")</f>
        <v/>
      </c>
      <c r="O73" s="108">
        <v>250</v>
      </c>
      <c r="P73" s="105" t="s">
        <v>13</v>
      </c>
      <c r="Q73" s="28" t="str">
        <f>IFERROR(O73*P73, "")</f>
        <v/>
      </c>
    </row>
    <row r="74" spans="1:17" ht="23.4" customHeight="1" x14ac:dyDescent="0.3">
      <c r="A74" s="135"/>
      <c r="B74" s="174" t="s">
        <v>176</v>
      </c>
      <c r="C74" s="121"/>
      <c r="D74" s="121"/>
      <c r="E74" s="121"/>
      <c r="F74" s="121"/>
      <c r="G74" s="122"/>
      <c r="H74" s="28">
        <f>SUM(H71:H73)</f>
        <v>0</v>
      </c>
      <c r="I74" s="152" t="s">
        <v>176</v>
      </c>
      <c r="J74" s="122"/>
      <c r="K74" s="28">
        <f>SUM(K71:K73)</f>
        <v>0</v>
      </c>
      <c r="L74" s="152" t="s">
        <v>176</v>
      </c>
      <c r="M74" s="122"/>
      <c r="N74" s="28">
        <f>SUM(N71:N73)</f>
        <v>0</v>
      </c>
      <c r="O74" s="152" t="s">
        <v>176</v>
      </c>
      <c r="P74" s="122"/>
      <c r="Q74" s="28">
        <f>SUM(Q71:Q73)</f>
        <v>0</v>
      </c>
    </row>
    <row r="75" spans="1:17" ht="46.65" customHeight="1" x14ac:dyDescent="0.3">
      <c r="A75" s="170">
        <v>2</v>
      </c>
      <c r="B75" s="49" t="s">
        <v>177</v>
      </c>
      <c r="C75" s="57" t="s">
        <v>3</v>
      </c>
      <c r="D75" s="62"/>
      <c r="E75" s="63"/>
      <c r="F75" s="63"/>
      <c r="G75" s="41"/>
      <c r="H75" s="50"/>
      <c r="I75" s="44"/>
      <c r="J75" s="44"/>
      <c r="K75" s="44"/>
      <c r="L75" s="44"/>
      <c r="M75" s="44"/>
      <c r="N75" s="44"/>
      <c r="O75" s="44"/>
      <c r="P75" s="44"/>
      <c r="Q75" s="44"/>
    </row>
    <row r="76" spans="1:17" ht="183.75" customHeight="1" x14ac:dyDescent="0.3">
      <c r="A76" s="171"/>
      <c r="B76" s="97" t="s">
        <v>178</v>
      </c>
      <c r="C76" s="65" t="s">
        <v>179</v>
      </c>
      <c r="D76" s="25" t="s">
        <v>180</v>
      </c>
      <c r="E76" s="27" t="s">
        <v>181</v>
      </c>
      <c r="F76" s="108">
        <v>50000</v>
      </c>
      <c r="G76" s="105" t="s">
        <v>13</v>
      </c>
      <c r="H76" s="28" t="str">
        <f>IFERROR(F76*G76, "")</f>
        <v/>
      </c>
      <c r="I76" s="108">
        <v>25000</v>
      </c>
      <c r="J76" s="105" t="s">
        <v>13</v>
      </c>
      <c r="K76" s="28" t="str">
        <f>IFERROR(I76*J76, "")</f>
        <v/>
      </c>
      <c r="L76" s="108">
        <v>25000</v>
      </c>
      <c r="M76" s="105" t="s">
        <v>13</v>
      </c>
      <c r="N76" s="28" t="str">
        <f>IFERROR(L76*M76, "")</f>
        <v/>
      </c>
      <c r="O76" s="108">
        <v>25000</v>
      </c>
      <c r="P76" s="105" t="s">
        <v>13</v>
      </c>
      <c r="Q76" s="28" t="str">
        <f>IFERROR(O76*P76, "")</f>
        <v/>
      </c>
    </row>
    <row r="77" spans="1:17" ht="167.25" customHeight="1" x14ac:dyDescent="0.3">
      <c r="A77" s="171"/>
      <c r="B77" s="97" t="s">
        <v>182</v>
      </c>
      <c r="C77" s="65" t="s">
        <v>167</v>
      </c>
      <c r="D77" s="25" t="s">
        <v>183</v>
      </c>
      <c r="E77" s="27" t="s">
        <v>181</v>
      </c>
      <c r="F77" s="108">
        <v>30000</v>
      </c>
      <c r="G77" s="105" t="s">
        <v>13</v>
      </c>
      <c r="H77" s="28" t="str">
        <f>IFERROR(F77*G77, "")</f>
        <v/>
      </c>
      <c r="I77" s="108">
        <v>15000</v>
      </c>
      <c r="J77" s="105" t="s">
        <v>13</v>
      </c>
      <c r="K77" s="28" t="str">
        <f>IFERROR(I77*J77, "")</f>
        <v/>
      </c>
      <c r="L77" s="108">
        <v>15000</v>
      </c>
      <c r="M77" s="105" t="s">
        <v>13</v>
      </c>
      <c r="N77" s="28" t="str">
        <f>IFERROR(L77*M77, "")</f>
        <v/>
      </c>
      <c r="O77" s="108">
        <v>15000</v>
      </c>
      <c r="P77" s="105" t="s">
        <v>13</v>
      </c>
      <c r="Q77" s="28" t="str">
        <f>IFERROR(O77*P77, "")</f>
        <v/>
      </c>
    </row>
    <row r="78" spans="1:17" ht="36" customHeight="1" x14ac:dyDescent="0.3">
      <c r="A78" s="171"/>
      <c r="B78" s="160" t="s">
        <v>184</v>
      </c>
      <c r="C78" s="161"/>
      <c r="D78" s="161"/>
      <c r="E78" s="161"/>
      <c r="F78" s="161"/>
      <c r="G78" s="162"/>
      <c r="H78" s="66">
        <f>SUM(H76:H77)</f>
        <v>0</v>
      </c>
      <c r="I78" s="125" t="s">
        <v>184</v>
      </c>
      <c r="J78" s="126"/>
      <c r="K78" s="66">
        <f>SUM(K76:K77)</f>
        <v>0</v>
      </c>
      <c r="L78" s="125" t="s">
        <v>184</v>
      </c>
      <c r="M78" s="126"/>
      <c r="N78" s="66">
        <f>SUM(N76:N77)</f>
        <v>0</v>
      </c>
      <c r="O78" s="125" t="s">
        <v>184</v>
      </c>
      <c r="P78" s="126"/>
      <c r="Q78" s="66">
        <f>SUM(Q76:Q77)</f>
        <v>0</v>
      </c>
    </row>
    <row r="79" spans="1:17" ht="21" customHeight="1" x14ac:dyDescent="0.3">
      <c r="A79" s="172" t="s">
        <v>185</v>
      </c>
      <c r="B79" s="121"/>
      <c r="C79" s="121"/>
      <c r="D79" s="121"/>
      <c r="E79" s="121"/>
      <c r="F79" s="121"/>
      <c r="G79" s="122"/>
      <c r="H79" s="84">
        <f>SUM(H78,H74)</f>
        <v>0</v>
      </c>
      <c r="I79" s="172" t="s">
        <v>185</v>
      </c>
      <c r="J79" s="122"/>
      <c r="K79" s="84">
        <f>SUM(K78,K74)</f>
        <v>0</v>
      </c>
      <c r="L79" s="172" t="s">
        <v>185</v>
      </c>
      <c r="M79" s="122"/>
      <c r="N79" s="84">
        <f>SUM(N78,N74)</f>
        <v>0</v>
      </c>
      <c r="O79" s="172" t="s">
        <v>185</v>
      </c>
      <c r="P79" s="122"/>
      <c r="Q79" s="84">
        <f>SUM(Q78,Q74)</f>
        <v>0</v>
      </c>
    </row>
    <row r="80" spans="1:17" ht="21" customHeight="1" x14ac:dyDescent="0.3">
      <c r="A80" s="15"/>
      <c r="B80" s="38"/>
      <c r="C80" s="38"/>
      <c r="D80" s="38"/>
      <c r="E80" s="38"/>
      <c r="F80" s="38"/>
      <c r="H80" s="46"/>
    </row>
    <row r="81" spans="1:8" ht="33.75" customHeight="1" x14ac:dyDescent="0.3">
      <c r="A81" s="150" t="s">
        <v>186</v>
      </c>
      <c r="B81" s="128"/>
      <c r="C81" s="128"/>
      <c r="D81" s="128"/>
      <c r="E81" s="128"/>
      <c r="F81" s="128"/>
      <c r="G81" s="128"/>
      <c r="H81" s="151"/>
    </row>
    <row r="82" spans="1:8" ht="166.5" customHeight="1" x14ac:dyDescent="0.3">
      <c r="A82" s="64" t="s">
        <v>1</v>
      </c>
      <c r="B82" s="94" t="s">
        <v>2</v>
      </c>
      <c r="C82" s="57" t="s">
        <v>3</v>
      </c>
      <c r="D82" s="94" t="s">
        <v>4</v>
      </c>
      <c r="E82" s="94" t="s">
        <v>5</v>
      </c>
      <c r="F82" s="18" t="s">
        <v>187</v>
      </c>
      <c r="G82" s="95" t="s">
        <v>188</v>
      </c>
      <c r="H82" s="78" t="s">
        <v>189</v>
      </c>
    </row>
    <row r="83" spans="1:8" ht="67.5" customHeight="1" x14ac:dyDescent="0.3">
      <c r="A83" s="12">
        <v>1</v>
      </c>
      <c r="B83" s="48" t="s">
        <v>190</v>
      </c>
      <c r="C83" s="48" t="s">
        <v>191</v>
      </c>
      <c r="D83" s="13" t="s">
        <v>192</v>
      </c>
      <c r="E83" s="27" t="s">
        <v>12</v>
      </c>
      <c r="F83" s="108">
        <v>1</v>
      </c>
      <c r="G83" s="105" t="s">
        <v>13</v>
      </c>
      <c r="H83" s="36" t="str">
        <f>IFERROR(F83*G83, "")</f>
        <v/>
      </c>
    </row>
    <row r="84" spans="1:8" ht="35.25" customHeight="1" x14ac:dyDescent="0.3">
      <c r="A84" s="12">
        <v>2</v>
      </c>
      <c r="B84" s="48" t="s">
        <v>193</v>
      </c>
      <c r="C84" s="48" t="s">
        <v>191</v>
      </c>
      <c r="D84" s="13" t="s">
        <v>194</v>
      </c>
      <c r="E84" s="27" t="s">
        <v>12</v>
      </c>
      <c r="F84" s="108">
        <v>1</v>
      </c>
      <c r="G84" s="105" t="s">
        <v>13</v>
      </c>
      <c r="H84" s="36" t="str">
        <f>IFERROR(F84*G84, "")</f>
        <v/>
      </c>
    </row>
    <row r="85" spans="1:8" ht="84" customHeight="1" x14ac:dyDescent="0.3">
      <c r="A85" s="12">
        <v>3</v>
      </c>
      <c r="B85" s="48" t="s">
        <v>195</v>
      </c>
      <c r="C85" s="48" t="s">
        <v>191</v>
      </c>
      <c r="D85" s="13" t="s">
        <v>196</v>
      </c>
      <c r="E85" s="27" t="s">
        <v>12</v>
      </c>
      <c r="F85" s="27">
        <v>1</v>
      </c>
      <c r="G85" s="105" t="s">
        <v>13</v>
      </c>
      <c r="H85" s="36" t="str">
        <f>IFERROR(F85*G85, "")</f>
        <v/>
      </c>
    </row>
    <row r="86" spans="1:8" ht="24.6" customHeight="1" x14ac:dyDescent="0.3">
      <c r="A86" s="147" t="s">
        <v>197</v>
      </c>
      <c r="B86" s="121"/>
      <c r="C86" s="121"/>
      <c r="D86" s="121"/>
      <c r="E86" s="121"/>
      <c r="F86" s="121"/>
      <c r="G86" s="122"/>
      <c r="H86" s="85">
        <f>SUM(H83:H85)</f>
        <v>0</v>
      </c>
    </row>
    <row r="87" spans="1:8" ht="20.25" customHeight="1" x14ac:dyDescent="0.3">
      <c r="B87" s="8"/>
      <c r="C87" s="8"/>
      <c r="D87" s="8"/>
      <c r="E87" s="8"/>
      <c r="F87" s="8"/>
      <c r="G87" s="8"/>
      <c r="H87" s="96"/>
    </row>
    <row r="88" spans="1:8" ht="18.75" customHeight="1" x14ac:dyDescent="0.3">
      <c r="A88" s="169" t="s">
        <v>198</v>
      </c>
      <c r="B88" s="121"/>
      <c r="C88" s="121"/>
      <c r="D88" s="121"/>
      <c r="E88" s="121"/>
      <c r="F88" s="121"/>
      <c r="G88" s="121"/>
      <c r="H88" s="122"/>
    </row>
    <row r="89" spans="1:8" ht="57" customHeight="1" x14ac:dyDescent="0.3">
      <c r="A89" s="11" t="s">
        <v>1</v>
      </c>
      <c r="B89" s="9" t="s">
        <v>2</v>
      </c>
      <c r="C89" s="57" t="s">
        <v>3</v>
      </c>
      <c r="D89" s="9" t="s">
        <v>4</v>
      </c>
      <c r="E89" s="9" t="s">
        <v>5</v>
      </c>
      <c r="F89" s="167" t="s">
        <v>199</v>
      </c>
      <c r="G89" s="168"/>
      <c r="H89" s="88" t="s">
        <v>200</v>
      </c>
    </row>
    <row r="90" spans="1:8" ht="201" customHeight="1" x14ac:dyDescent="0.3">
      <c r="A90" s="47">
        <v>1</v>
      </c>
      <c r="B90" s="72" t="s">
        <v>201</v>
      </c>
      <c r="C90" s="72" t="s">
        <v>202</v>
      </c>
      <c r="D90" s="73" t="s">
        <v>203</v>
      </c>
      <c r="E90" s="70" t="s">
        <v>12</v>
      </c>
      <c r="F90" s="71">
        <v>1</v>
      </c>
      <c r="G90" s="105" t="s">
        <v>13</v>
      </c>
      <c r="H90" s="98" t="str">
        <f>IFERROR(F90*G90, "")</f>
        <v/>
      </c>
    </row>
    <row r="91" spans="1:8" ht="52.5" customHeight="1" x14ac:dyDescent="0.3">
      <c r="A91" s="74" t="s">
        <v>204</v>
      </c>
      <c r="B91" s="129" t="s">
        <v>205</v>
      </c>
      <c r="C91" s="130"/>
      <c r="D91" s="130"/>
      <c r="E91" s="130"/>
      <c r="F91" s="130"/>
      <c r="G91" s="130"/>
      <c r="H91" s="131"/>
    </row>
    <row r="92" spans="1:8" ht="24.6" customHeight="1" x14ac:dyDescent="0.3">
      <c r="A92" s="147" t="s">
        <v>206</v>
      </c>
      <c r="B92" s="121"/>
      <c r="C92" s="121"/>
      <c r="D92" s="121"/>
      <c r="E92" s="121"/>
      <c r="F92" s="121"/>
      <c r="G92" s="122"/>
      <c r="H92" s="99" t="str">
        <f>H90</f>
        <v/>
      </c>
    </row>
    <row r="93" spans="1:8" ht="19.5" customHeight="1" x14ac:dyDescent="0.3">
      <c r="B93" s="8"/>
      <c r="C93" s="8"/>
      <c r="D93" s="8"/>
      <c r="E93" s="8"/>
      <c r="F93" s="8"/>
      <c r="G93" s="8"/>
    </row>
    <row r="94" spans="1:8" ht="24.6" customHeight="1" x14ac:dyDescent="0.3">
      <c r="A94" s="141" t="s">
        <v>207</v>
      </c>
      <c r="B94" s="142"/>
      <c r="C94" s="142"/>
      <c r="D94" s="142"/>
      <c r="E94" s="142"/>
      <c r="F94" s="142"/>
      <c r="G94" s="142"/>
      <c r="H94" s="143"/>
    </row>
    <row r="95" spans="1:8" ht="24" customHeight="1" x14ac:dyDescent="0.3">
      <c r="A95" s="164" t="s">
        <v>208</v>
      </c>
      <c r="B95" s="121"/>
      <c r="C95" s="121"/>
      <c r="D95" s="121"/>
      <c r="E95" s="121"/>
      <c r="F95" s="121"/>
      <c r="G95" s="122"/>
      <c r="H95" s="86">
        <f>SUM(H6,I37,H66,H79,H86)</f>
        <v>0</v>
      </c>
    </row>
    <row r="96" spans="1:8" ht="24" customHeight="1" x14ac:dyDescent="0.3">
      <c r="A96" s="166" t="s">
        <v>19</v>
      </c>
      <c r="B96" s="121"/>
      <c r="C96" s="121"/>
      <c r="D96" s="121"/>
      <c r="E96" s="121"/>
      <c r="F96" s="121"/>
      <c r="G96" s="122"/>
      <c r="H96" s="86">
        <f>SUM(M37,K66,K79)</f>
        <v>0</v>
      </c>
    </row>
    <row r="97" spans="1:8" ht="24" customHeight="1" x14ac:dyDescent="0.3">
      <c r="A97" s="165" t="s">
        <v>209</v>
      </c>
      <c r="B97" s="121"/>
      <c r="C97" s="121"/>
      <c r="D97" s="121"/>
      <c r="E97" s="121"/>
      <c r="F97" s="121"/>
      <c r="G97" s="122"/>
      <c r="H97" s="86">
        <f>SUM(Q37,N66,N79)</f>
        <v>0</v>
      </c>
    </row>
    <row r="98" spans="1:8" ht="24" customHeight="1" x14ac:dyDescent="0.3">
      <c r="A98" s="132" t="s">
        <v>210</v>
      </c>
      <c r="B98" s="121"/>
      <c r="C98" s="121"/>
      <c r="D98" s="121"/>
      <c r="E98" s="121"/>
      <c r="F98" s="121"/>
      <c r="G98" s="122"/>
      <c r="H98" s="86">
        <f>SUM(U37,Q66,Q79)</f>
        <v>0</v>
      </c>
    </row>
    <row r="99" spans="1:8" ht="24" customHeight="1" x14ac:dyDescent="0.3">
      <c r="A99" s="120" t="s">
        <v>234</v>
      </c>
      <c r="B99" s="121"/>
      <c r="C99" s="121"/>
      <c r="D99" s="121"/>
      <c r="E99" s="121"/>
      <c r="F99" s="121"/>
      <c r="G99" s="122"/>
      <c r="H99" s="100" t="str">
        <f>H92</f>
        <v/>
      </c>
    </row>
    <row r="100" spans="1:8" ht="24.75" customHeight="1" x14ac:dyDescent="0.3">
      <c r="A100" s="159" t="s">
        <v>235</v>
      </c>
      <c r="B100" s="154"/>
      <c r="C100" s="154"/>
      <c r="D100" s="154"/>
      <c r="E100" s="154"/>
      <c r="F100" s="154"/>
      <c r="G100" s="154"/>
      <c r="H100" s="101">
        <f>SUM(H95:H99)</f>
        <v>0</v>
      </c>
    </row>
  </sheetData>
  <sheetProtection algorithmName="SHA-512" hashValue="1yeLr1Ihl+GLDV18newf+cL+MMWTrcyhzGthKl7pSDxAN9I0T6JMXyEg6ITnJxxtaFgsgZQfarFoB4I4/ttEnQ==" saltValue="83SQAI3FbfRxCJ2hev7d2w==" spinCount="100000" sheet="1" objects="1" scenarios="1" selectLockedCells="1"/>
  <mergeCells count="82">
    <mergeCell ref="R27:T27"/>
    <mergeCell ref="J27:L27"/>
    <mergeCell ref="R36:T36"/>
    <mergeCell ref="L66:M66"/>
    <mergeCell ref="B32:H32"/>
    <mergeCell ref="O79:P79"/>
    <mergeCell ref="I79:J79"/>
    <mergeCell ref="B16:H16"/>
    <mergeCell ref="B74:G74"/>
    <mergeCell ref="I66:J66"/>
    <mergeCell ref="F39:H39"/>
    <mergeCell ref="O74:P74"/>
    <mergeCell ref="B18:H18"/>
    <mergeCell ref="B27:H27"/>
    <mergeCell ref="N18:P18"/>
    <mergeCell ref="A39:E39"/>
    <mergeCell ref="O78:P78"/>
    <mergeCell ref="A57:A59"/>
    <mergeCell ref="A100:G100"/>
    <mergeCell ref="B78:G78"/>
    <mergeCell ref="J16:L16"/>
    <mergeCell ref="R8:U8"/>
    <mergeCell ref="J8:M8"/>
    <mergeCell ref="A92:G92"/>
    <mergeCell ref="A28:A32"/>
    <mergeCell ref="A19:A27"/>
    <mergeCell ref="A17:A18"/>
    <mergeCell ref="A95:G95"/>
    <mergeCell ref="A97:G97"/>
    <mergeCell ref="R37:T37"/>
    <mergeCell ref="A96:G96"/>
    <mergeCell ref="F89:G89"/>
    <mergeCell ref="A88:H88"/>
    <mergeCell ref="A75:A78"/>
    <mergeCell ref="A2:H2"/>
    <mergeCell ref="N36:P36"/>
    <mergeCell ref="L69:M69"/>
    <mergeCell ref="A70:A74"/>
    <mergeCell ref="J37:L37"/>
    <mergeCell ref="N37:P37"/>
    <mergeCell ref="I74:J74"/>
    <mergeCell ref="I68:K68"/>
    <mergeCell ref="J32:L32"/>
    <mergeCell ref="I39:K39"/>
    <mergeCell ref="L74:M74"/>
    <mergeCell ref="J18:L18"/>
    <mergeCell ref="N27:P27"/>
    <mergeCell ref="A62:A65"/>
    <mergeCell ref="A66:G66"/>
    <mergeCell ref="F68:H68"/>
    <mergeCell ref="B6:G6"/>
    <mergeCell ref="R18:T18"/>
    <mergeCell ref="A8:E8"/>
    <mergeCell ref="R16:T16"/>
    <mergeCell ref="A94:H94"/>
    <mergeCell ref="B36:H36"/>
    <mergeCell ref="L78:M78"/>
    <mergeCell ref="R32:T32"/>
    <mergeCell ref="A37:H37"/>
    <mergeCell ref="N8:Q8"/>
    <mergeCell ref="F8:I8"/>
    <mergeCell ref="A86:G86"/>
    <mergeCell ref="L68:N68"/>
    <mergeCell ref="F69:G69"/>
    <mergeCell ref="J36:L36"/>
    <mergeCell ref="L39:N39"/>
    <mergeCell ref="A99:G99"/>
    <mergeCell ref="O68:Q68"/>
    <mergeCell ref="N16:P16"/>
    <mergeCell ref="I78:J78"/>
    <mergeCell ref="A68:E68"/>
    <mergeCell ref="B91:H91"/>
    <mergeCell ref="A98:G98"/>
    <mergeCell ref="A33:A36"/>
    <mergeCell ref="O69:P69"/>
    <mergeCell ref="A79:G79"/>
    <mergeCell ref="L79:M79"/>
    <mergeCell ref="N32:P32"/>
    <mergeCell ref="A81:H81"/>
    <mergeCell ref="O39:Q39"/>
    <mergeCell ref="O66:P66"/>
    <mergeCell ref="I69:J69"/>
  </mergeCells>
  <printOptions headings="1" gridLines="1"/>
  <pageMargins left="0.7" right="0.7" top="0.75" bottom="0.75" header="0.3" footer="0.3"/>
  <pageSetup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Cost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Abeghe, Charles</dc:creator>
  <cp:lastModifiedBy>Saechao, Madelynn@CIO</cp:lastModifiedBy>
  <dcterms:created xsi:type="dcterms:W3CDTF">2025-04-23T19:06:14Z</dcterms:created>
  <dcterms:modified xsi:type="dcterms:W3CDTF">2026-05-23T03:00:24Z</dcterms:modified>
</cp:coreProperties>
</file>