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Procurement\FY SOLICITATIONS\FY 2026 SOLICATIONS\26-052-LH Pave The Way Project 8\IFB\"/>
    </mc:Choice>
  </mc:AlternateContent>
  <xr:revisionPtr revIDLastSave="0" documentId="8_{53F19EA3-82A1-4326-96D4-13ECD1C8BBB8}" xr6:coauthVersionLast="47" xr6:coauthVersionMax="47" xr10:uidLastSave="{00000000-0000-0000-0000-000000000000}"/>
  <bookViews>
    <workbookView xWindow="-120" yWindow="-120" windowWidth="29040" windowHeight="15720" xr2:uid="{B5256076-8763-4125-9E73-D4B0805E33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0" i="1" l="1"/>
  <c r="P110" i="1"/>
  <c r="Q110" i="1"/>
  <c r="R110" i="1"/>
  <c r="AE110" i="1"/>
  <c r="AF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I82" i="1"/>
  <c r="M82" i="1" s="1"/>
  <c r="I81" i="1"/>
  <c r="N81" i="1" s="1"/>
  <c r="G41" i="1"/>
  <c r="I41" i="1"/>
  <c r="J41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48" i="1"/>
  <c r="G49" i="1"/>
  <c r="G50" i="1"/>
  <c r="G51" i="1"/>
  <c r="G52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7" i="1"/>
  <c r="G78" i="1"/>
  <c r="G79" i="1"/>
  <c r="G80" i="1"/>
  <c r="G81" i="1"/>
  <c r="G82" i="1"/>
  <c r="G85" i="1"/>
  <c r="G86" i="1"/>
  <c r="G87" i="1"/>
  <c r="G88" i="1"/>
  <c r="G89" i="1"/>
  <c r="G90" i="1"/>
  <c r="G91" i="1"/>
  <c r="G92" i="1"/>
  <c r="G93" i="1"/>
  <c r="G94" i="1"/>
  <c r="G97" i="1"/>
  <c r="G98" i="1"/>
  <c r="G99" i="1"/>
  <c r="G100" i="1"/>
  <c r="G101" i="1"/>
  <c r="G102" i="1"/>
  <c r="G105" i="1"/>
  <c r="G106" i="1"/>
  <c r="G107" i="1"/>
  <c r="I108" i="1"/>
  <c r="N108" i="1" s="1"/>
  <c r="I107" i="1"/>
  <c r="J107" i="1" s="1"/>
  <c r="I106" i="1"/>
  <c r="M106" i="1" s="1"/>
  <c r="I105" i="1"/>
  <c r="M105" i="1" s="1"/>
  <c r="I102" i="1"/>
  <c r="K102" i="1" s="1"/>
  <c r="I101" i="1"/>
  <c r="I100" i="1"/>
  <c r="I99" i="1"/>
  <c r="M99" i="1" s="1"/>
  <c r="I98" i="1"/>
  <c r="J98" i="1" s="1"/>
  <c r="I97" i="1"/>
  <c r="J97" i="1" s="1"/>
  <c r="I94" i="1"/>
  <c r="N94" i="1" s="1"/>
  <c r="I93" i="1"/>
  <c r="M93" i="1" s="1"/>
  <c r="I92" i="1"/>
  <c r="M92" i="1" s="1"/>
  <c r="I91" i="1"/>
  <c r="M91" i="1" s="1"/>
  <c r="I90" i="1"/>
  <c r="M90" i="1" s="1"/>
  <c r="I89" i="1"/>
  <c r="M89" i="1" s="1"/>
  <c r="I88" i="1"/>
  <c r="K88" i="1" s="1"/>
  <c r="I87" i="1"/>
  <c r="I86" i="1"/>
  <c r="N86" i="1" s="1"/>
  <c r="I85" i="1"/>
  <c r="I80" i="1"/>
  <c r="N80" i="1" s="1"/>
  <c r="I79" i="1"/>
  <c r="J79" i="1" s="1"/>
  <c r="I78" i="1"/>
  <c r="M78" i="1" s="1"/>
  <c r="I77" i="1"/>
  <c r="M77" i="1" s="1"/>
  <c r="I74" i="1"/>
  <c r="K74" i="1" s="1"/>
  <c r="I73" i="1"/>
  <c r="I72" i="1"/>
  <c r="I71" i="1"/>
  <c r="I70" i="1"/>
  <c r="J70" i="1" s="1"/>
  <c r="I69" i="1"/>
  <c r="J69" i="1" s="1"/>
  <c r="I68" i="1"/>
  <c r="K68" i="1" s="1"/>
  <c r="I67" i="1"/>
  <c r="N67" i="1" s="1"/>
  <c r="I66" i="1"/>
  <c r="N66" i="1" s="1"/>
  <c r="I65" i="1"/>
  <c r="K65" i="1" s="1"/>
  <c r="I64" i="1"/>
  <c r="M64" i="1" s="1"/>
  <c r="I63" i="1"/>
  <c r="M63" i="1" s="1"/>
  <c r="I62" i="1"/>
  <c r="M62" i="1" s="1"/>
  <c r="I61" i="1"/>
  <c r="M61" i="1" s="1"/>
  <c r="I60" i="1"/>
  <c r="K60" i="1" s="1"/>
  <c r="I59" i="1"/>
  <c r="I58" i="1"/>
  <c r="I57" i="1"/>
  <c r="I56" i="1"/>
  <c r="J56" i="1" s="1"/>
  <c r="I55" i="1"/>
  <c r="J55" i="1" s="1"/>
  <c r="I52" i="1"/>
  <c r="N52" i="1" s="1"/>
  <c r="I51" i="1"/>
  <c r="J51" i="1" s="1"/>
  <c r="I50" i="1"/>
  <c r="M50" i="1" s="1"/>
  <c r="I49" i="1"/>
  <c r="M49" i="1" s="1"/>
  <c r="I48" i="1"/>
  <c r="M48" i="1" s="1"/>
  <c r="I45" i="1"/>
  <c r="I44" i="1"/>
  <c r="J44" i="1" s="1"/>
  <c r="I43" i="1"/>
  <c r="J43" i="1" s="1"/>
  <c r="I42" i="1"/>
  <c r="J42" i="1" s="1"/>
  <c r="I40" i="1"/>
  <c r="K40" i="1" s="1"/>
  <c r="I39" i="1"/>
  <c r="N39" i="1" s="1"/>
  <c r="I38" i="1"/>
  <c r="N38" i="1" s="1"/>
  <c r="I37" i="1"/>
  <c r="N37" i="1" s="1"/>
  <c r="I36" i="1"/>
  <c r="M36" i="1" s="1"/>
  <c r="I35" i="1"/>
  <c r="M35" i="1" s="1"/>
  <c r="I34" i="1"/>
  <c r="M34" i="1" s="1"/>
  <c r="I33" i="1"/>
  <c r="M33" i="1" s="1"/>
  <c r="I32" i="1"/>
  <c r="K32" i="1" s="1"/>
  <c r="I31" i="1"/>
  <c r="I30" i="1"/>
  <c r="I29" i="1"/>
  <c r="J29" i="1" s="1"/>
  <c r="I26" i="1"/>
  <c r="N26" i="1" s="1"/>
  <c r="I25" i="1"/>
  <c r="N25" i="1" s="1"/>
  <c r="I24" i="1"/>
  <c r="M24" i="1" s="1"/>
  <c r="I23" i="1"/>
  <c r="M23" i="1" s="1"/>
  <c r="I22" i="1"/>
  <c r="M22" i="1" s="1"/>
  <c r="I21" i="1"/>
  <c r="M21" i="1" s="1"/>
  <c r="I20" i="1"/>
  <c r="M20" i="1" s="1"/>
  <c r="I19" i="1"/>
  <c r="K19" i="1" s="1"/>
  <c r="I18" i="1"/>
  <c r="I17" i="1"/>
  <c r="N17" i="1" s="1"/>
  <c r="I16" i="1"/>
  <c r="N16" i="1" s="1"/>
  <c r="I15" i="1"/>
  <c r="J15" i="1" s="1"/>
  <c r="I14" i="1"/>
  <c r="J14" i="1" s="1"/>
  <c r="I13" i="1"/>
  <c r="K13" i="1" s="1"/>
  <c r="I12" i="1"/>
  <c r="N12" i="1" s="1"/>
  <c r="I11" i="1"/>
  <c r="N11" i="1" s="1"/>
  <c r="I10" i="1"/>
  <c r="N10" i="1" s="1"/>
  <c r="I9" i="1"/>
  <c r="M9" i="1" s="1"/>
  <c r="I8" i="1"/>
  <c r="M8" i="1" s="1"/>
  <c r="I7" i="1"/>
  <c r="I6" i="1"/>
  <c r="M6" i="1" s="1"/>
  <c r="I5" i="1"/>
  <c r="K5" i="1" s="1"/>
  <c r="M7" i="1" l="1"/>
  <c r="N7" i="1"/>
  <c r="N41" i="1"/>
  <c r="M41" i="1"/>
  <c r="K41" i="1"/>
  <c r="K69" i="1"/>
  <c r="N56" i="1"/>
  <c r="N98" i="1"/>
  <c r="N55" i="1"/>
  <c r="N29" i="1"/>
  <c r="G110" i="1"/>
  <c r="K70" i="1"/>
  <c r="N24" i="1"/>
  <c r="J81" i="1"/>
  <c r="K66" i="1"/>
  <c r="M68" i="1"/>
  <c r="K67" i="1"/>
  <c r="M69" i="1"/>
  <c r="M70" i="1"/>
  <c r="M66" i="1"/>
  <c r="M65" i="1"/>
  <c r="N91" i="1"/>
  <c r="M67" i="1"/>
  <c r="J92" i="1"/>
  <c r="J93" i="1"/>
  <c r="J94" i="1"/>
  <c r="M10" i="1"/>
  <c r="N51" i="1"/>
  <c r="M11" i="1"/>
  <c r="J10" i="1"/>
  <c r="K93" i="1"/>
  <c r="M12" i="1"/>
  <c r="J11" i="1"/>
  <c r="K10" i="1"/>
  <c r="K94" i="1"/>
  <c r="M13" i="1"/>
  <c r="M98" i="1"/>
  <c r="N64" i="1"/>
  <c r="J12" i="1"/>
  <c r="K11" i="1"/>
  <c r="M107" i="1"/>
  <c r="N65" i="1"/>
  <c r="J23" i="1"/>
  <c r="K12" i="1"/>
  <c r="M108" i="1"/>
  <c r="N69" i="1"/>
  <c r="J24" i="1"/>
  <c r="K97" i="1"/>
  <c r="M29" i="1"/>
  <c r="N70" i="1"/>
  <c r="J25" i="1"/>
  <c r="K14" i="1"/>
  <c r="K98" i="1"/>
  <c r="M37" i="1"/>
  <c r="J26" i="1"/>
  <c r="K15" i="1"/>
  <c r="M38" i="1"/>
  <c r="N92" i="1"/>
  <c r="K37" i="1"/>
  <c r="M42" i="1"/>
  <c r="N93" i="1"/>
  <c r="J52" i="1"/>
  <c r="K38" i="1"/>
  <c r="M43" i="1"/>
  <c r="N23" i="1"/>
  <c r="N97" i="1"/>
  <c r="J60" i="1"/>
  <c r="K49" i="1"/>
  <c r="J106" i="1"/>
  <c r="K78" i="1"/>
  <c r="K23" i="1"/>
  <c r="K79" i="1"/>
  <c r="M79" i="1"/>
  <c r="J66" i="1"/>
  <c r="J108" i="1"/>
  <c r="K24" i="1"/>
  <c r="K80" i="1"/>
  <c r="K106" i="1"/>
  <c r="M51" i="1"/>
  <c r="M80" i="1"/>
  <c r="N105" i="1"/>
  <c r="J37" i="1"/>
  <c r="J67" i="1"/>
  <c r="K25" i="1"/>
  <c r="K107" i="1"/>
  <c r="M52" i="1"/>
  <c r="M81" i="1"/>
  <c r="N36" i="1"/>
  <c r="N79" i="1"/>
  <c r="N106" i="1"/>
  <c r="J38" i="1"/>
  <c r="K26" i="1"/>
  <c r="K108" i="1"/>
  <c r="M14" i="1"/>
  <c r="N107" i="1"/>
  <c r="J6" i="1"/>
  <c r="J39" i="1"/>
  <c r="J77" i="1"/>
  <c r="K55" i="1"/>
  <c r="K89" i="1"/>
  <c r="M15" i="1"/>
  <c r="N42" i="1"/>
  <c r="J63" i="1"/>
  <c r="J64" i="1"/>
  <c r="K50" i="1"/>
  <c r="J65" i="1"/>
  <c r="K51" i="1"/>
  <c r="K105" i="1"/>
  <c r="J36" i="1"/>
  <c r="K52" i="1"/>
  <c r="N78" i="1"/>
  <c r="J7" i="1"/>
  <c r="J78" i="1"/>
  <c r="K56" i="1"/>
  <c r="K90" i="1"/>
  <c r="M55" i="1"/>
  <c r="N43" i="1"/>
  <c r="N88" i="1"/>
  <c r="J8" i="1"/>
  <c r="J50" i="1"/>
  <c r="K29" i="1"/>
  <c r="K64" i="1"/>
  <c r="K91" i="1"/>
  <c r="M25" i="1"/>
  <c r="M56" i="1"/>
  <c r="N9" i="1"/>
  <c r="N49" i="1"/>
  <c r="N89" i="1"/>
  <c r="J61" i="1"/>
  <c r="J62" i="1"/>
  <c r="K48" i="1"/>
  <c r="N32" i="1"/>
  <c r="N33" i="1"/>
  <c r="N34" i="1"/>
  <c r="N35" i="1"/>
  <c r="J9" i="1"/>
  <c r="J80" i="1"/>
  <c r="K9" i="1"/>
  <c r="K36" i="1"/>
  <c r="K92" i="1"/>
  <c r="M26" i="1"/>
  <c r="M60" i="1"/>
  <c r="M94" i="1"/>
  <c r="N50" i="1"/>
  <c r="N90" i="1"/>
  <c r="K45" i="1"/>
  <c r="N45" i="1"/>
  <c r="M45" i="1"/>
  <c r="J45" i="1"/>
  <c r="K18" i="1"/>
  <c r="N18" i="1"/>
  <c r="M18" i="1"/>
  <c r="J18" i="1"/>
  <c r="K87" i="1"/>
  <c r="J87" i="1"/>
  <c r="M87" i="1"/>
  <c r="N87" i="1"/>
  <c r="K16" i="1"/>
  <c r="M16" i="1"/>
  <c r="J16" i="1"/>
  <c r="K30" i="1"/>
  <c r="N30" i="1"/>
  <c r="M30" i="1"/>
  <c r="J30" i="1"/>
  <c r="K44" i="1"/>
  <c r="N44" i="1"/>
  <c r="M44" i="1"/>
  <c r="K57" i="1"/>
  <c r="M57" i="1"/>
  <c r="J57" i="1"/>
  <c r="N57" i="1"/>
  <c r="K71" i="1"/>
  <c r="J71" i="1"/>
  <c r="M71" i="1"/>
  <c r="N71" i="1"/>
  <c r="K85" i="1"/>
  <c r="N85" i="1"/>
  <c r="M85" i="1"/>
  <c r="J85" i="1"/>
  <c r="K99" i="1"/>
  <c r="J99" i="1"/>
  <c r="N99" i="1"/>
  <c r="K17" i="1"/>
  <c r="M17" i="1"/>
  <c r="J17" i="1"/>
  <c r="K58" i="1"/>
  <c r="M58" i="1"/>
  <c r="J58" i="1"/>
  <c r="N58" i="1"/>
  <c r="K72" i="1"/>
  <c r="J72" i="1"/>
  <c r="M72" i="1"/>
  <c r="N72" i="1"/>
  <c r="K86" i="1"/>
  <c r="J86" i="1"/>
  <c r="M86" i="1"/>
  <c r="K100" i="1"/>
  <c r="M100" i="1"/>
  <c r="N100" i="1"/>
  <c r="J100" i="1"/>
  <c r="K31" i="1"/>
  <c r="N31" i="1"/>
  <c r="M31" i="1"/>
  <c r="J31" i="1"/>
  <c r="K59" i="1"/>
  <c r="N59" i="1"/>
  <c r="K73" i="1"/>
  <c r="J73" i="1"/>
  <c r="M73" i="1"/>
  <c r="N73" i="1"/>
  <c r="K101" i="1"/>
  <c r="J101" i="1"/>
  <c r="N101" i="1"/>
  <c r="M101" i="1"/>
  <c r="M59" i="1"/>
  <c r="J59" i="1"/>
  <c r="N19" i="1"/>
  <c r="N20" i="1"/>
  <c r="K34" i="1"/>
  <c r="J48" i="1"/>
  <c r="K35" i="1"/>
  <c r="N5" i="1"/>
  <c r="J49" i="1"/>
  <c r="K20" i="1"/>
  <c r="M88" i="1"/>
  <c r="N60" i="1"/>
  <c r="J88" i="1"/>
  <c r="M32" i="1"/>
  <c r="N61" i="1"/>
  <c r="J35" i="1"/>
  <c r="K22" i="1"/>
  <c r="K61" i="1"/>
  <c r="N82" i="1"/>
  <c r="J82" i="1"/>
  <c r="J20" i="1"/>
  <c r="J90" i="1"/>
  <c r="K6" i="1"/>
  <c r="M74" i="1"/>
  <c r="K42" i="1"/>
  <c r="K63" i="1"/>
  <c r="K81" i="1"/>
  <c r="M39" i="1"/>
  <c r="N14" i="1"/>
  <c r="M5" i="1"/>
  <c r="K33" i="1"/>
  <c r="M102" i="1"/>
  <c r="N21" i="1"/>
  <c r="N74" i="1"/>
  <c r="J102" i="1"/>
  <c r="N22" i="1"/>
  <c r="J32" i="1"/>
  <c r="N6" i="1"/>
  <c r="J33" i="1"/>
  <c r="K77" i="1"/>
  <c r="N77" i="1"/>
  <c r="J34" i="1"/>
  <c r="J105" i="1"/>
  <c r="K21" i="1"/>
  <c r="N8" i="1"/>
  <c r="J19" i="1"/>
  <c r="J89" i="1"/>
  <c r="K39" i="1"/>
  <c r="N62" i="1"/>
  <c r="N13" i="1"/>
  <c r="J13" i="1"/>
  <c r="N40" i="1"/>
  <c r="J40" i="1"/>
  <c r="N68" i="1"/>
  <c r="J68" i="1"/>
  <c r="K62" i="1"/>
  <c r="N63" i="1"/>
  <c r="J21" i="1"/>
  <c r="J74" i="1"/>
  <c r="J91" i="1"/>
  <c r="K7" i="1"/>
  <c r="J5" i="1"/>
  <c r="J22" i="1"/>
  <c r="K8" i="1"/>
  <c r="K43" i="1"/>
  <c r="K82" i="1"/>
  <c r="M19" i="1"/>
  <c r="M40" i="1"/>
  <c r="M97" i="1"/>
  <c r="N15" i="1"/>
  <c r="N48" i="1"/>
  <c r="N102" i="1"/>
  <c r="K110" i="1" l="1"/>
  <c r="J110" i="1"/>
  <c r="M110" i="1"/>
  <c r="N110" i="1"/>
</calcChain>
</file>

<file path=xl/sharedStrings.xml><?xml version="1.0" encoding="utf-8"?>
<sst xmlns="http://schemas.openxmlformats.org/spreadsheetml/2006/main" count="526" uniqueCount="156">
  <si>
    <t>Road Name</t>
  </si>
  <si>
    <t>Miles</t>
  </si>
  <si>
    <t xml:space="preserve"> Width (Ft)</t>
  </si>
  <si>
    <t xml:space="preserve"> Square Yards</t>
  </si>
  <si>
    <t xml:space="preserve"> Patchwork,SY, E</t>
  </si>
  <si>
    <t>Asphalt, Tons 12.5 mm, E</t>
  </si>
  <si>
    <t>Asphalt, Tons 9.5 mm, E</t>
  </si>
  <si>
    <t>Tack,Gal, E</t>
  </si>
  <si>
    <t>Milling,Tons, E</t>
  </si>
  <si>
    <t xml:space="preserve">Painted Arrows(EA), E </t>
  </si>
  <si>
    <t>Bike Symbols(EA),E</t>
  </si>
  <si>
    <t xml:space="preserve">Painted Crosswalks(LF), E </t>
  </si>
  <si>
    <t xml:space="preserve">Painted Stop Bars(LF), E </t>
  </si>
  <si>
    <t>RR Symbols(EA), E</t>
  </si>
  <si>
    <t>GABC E</t>
  </si>
  <si>
    <t>RPM,M,E</t>
  </si>
  <si>
    <t>Clip Grass Shoulders, Miles, Est.</t>
  </si>
  <si>
    <t>From</t>
  </si>
  <si>
    <t>To</t>
  </si>
  <si>
    <t>Striping, M (Centerline And Lane Lines)LF, Est.</t>
  </si>
  <si>
    <t>Milling</t>
  </si>
  <si>
    <t>TONS</t>
  </si>
  <si>
    <t>Bituminous Tack</t>
  </si>
  <si>
    <t>GAL</t>
  </si>
  <si>
    <t>Roadway Patching</t>
  </si>
  <si>
    <t>SY</t>
  </si>
  <si>
    <t>12.5 mm Superpave Asphalt</t>
  </si>
  <si>
    <t>9.5 mm Superpave Asphalt</t>
  </si>
  <si>
    <t>EA</t>
  </si>
  <si>
    <t>Traffic Signal Loop Install</t>
  </si>
  <si>
    <t>Striping (Center Lines, Edge Lines, Lane Lines)</t>
  </si>
  <si>
    <t>LF</t>
  </si>
  <si>
    <t>Painted Arrows</t>
  </si>
  <si>
    <t>Bike Symbols</t>
  </si>
  <si>
    <t>Painted Crosswalks</t>
  </si>
  <si>
    <t>Painted Stop Bars</t>
  </si>
  <si>
    <t>Painted RR Symbols</t>
  </si>
  <si>
    <t>RPMs</t>
  </si>
  <si>
    <t>Clipping Grassed Shoulders</t>
  </si>
  <si>
    <t>cul-de-sac</t>
  </si>
  <si>
    <t>Length (Feet)</t>
  </si>
  <si>
    <t>Length (Miles)</t>
  </si>
  <si>
    <t>Painted X-Hatching, LF, E</t>
  </si>
  <si>
    <t>Rumble Strips</t>
  </si>
  <si>
    <t>Painted X-Hatching</t>
  </si>
  <si>
    <t>MILES</t>
  </si>
  <si>
    <t xml:space="preserve"> Speed Bumps(EA),E</t>
  </si>
  <si>
    <t xml:space="preserve">Painted Messages </t>
  </si>
  <si>
    <t xml:space="preserve"> Painted Messages (EA),E</t>
  </si>
  <si>
    <t>Speed Bumps</t>
  </si>
  <si>
    <t xml:space="preserve"> Rumble Strips(SET),E</t>
  </si>
  <si>
    <t>SETS</t>
  </si>
  <si>
    <t>Water Valves (Adjustment)</t>
  </si>
  <si>
    <t>Manholes (Adjustment)</t>
  </si>
  <si>
    <t>Install Furnished  Water Valve Risers</t>
  </si>
  <si>
    <t>Traffic Signal Loops (EA), E</t>
  </si>
  <si>
    <t>PCI Rating</t>
  </si>
  <si>
    <t>Install Furnished Sewer Manhole, Storm Manhole Risers</t>
  </si>
  <si>
    <t>Item</t>
  </si>
  <si>
    <t>Unit</t>
  </si>
  <si>
    <t>Quantity</t>
  </si>
  <si>
    <t xml:space="preserve">Unit Price </t>
  </si>
  <si>
    <t>Total Price</t>
  </si>
  <si>
    <t>Total Amount</t>
  </si>
  <si>
    <t>PROJECT QUANTITIES SHEET FOR PTW Package 8 ROAD LIST</t>
  </si>
  <si>
    <t>Madison Park Dr</t>
  </si>
  <si>
    <t>Zebulon Rd</t>
  </si>
  <si>
    <t>roundabout</t>
  </si>
  <si>
    <t>Madison South Dr</t>
  </si>
  <si>
    <t>Roundabout</t>
  </si>
  <si>
    <t>Ivy Stone Dr</t>
  </si>
  <si>
    <t>Lexington Ln</t>
  </si>
  <si>
    <t>Webster Ct</t>
  </si>
  <si>
    <t>Latrobe Way</t>
  </si>
  <si>
    <t>Madison North Dr</t>
  </si>
  <si>
    <t>Madison Ct</t>
  </si>
  <si>
    <t>Litchfield Dr</t>
  </si>
  <si>
    <t>Bellgrove Pointe</t>
  </si>
  <si>
    <t>Bellgrove Point</t>
  </si>
  <si>
    <t>Cliffstone Ct</t>
  </si>
  <si>
    <t>Ivy Stone  Dr</t>
  </si>
  <si>
    <t>Michael Dr</t>
  </si>
  <si>
    <t>Fulton Mill Rd</t>
  </si>
  <si>
    <t>Fulton Dr</t>
  </si>
  <si>
    <t>Shawn Dr</t>
  </si>
  <si>
    <t>Wayne Dr</t>
  </si>
  <si>
    <t>Ruth Dr</t>
  </si>
  <si>
    <t>Esther Pl</t>
  </si>
  <si>
    <t>Rogers Rd</t>
  </si>
  <si>
    <t>Fulton Ct</t>
  </si>
  <si>
    <t>Waterford Pl</t>
  </si>
  <si>
    <t>Wesleyan Dr</t>
  </si>
  <si>
    <t>Georgetown Ct</t>
  </si>
  <si>
    <t>Yorkshire Dr</t>
  </si>
  <si>
    <t xml:space="preserve">Brittany Downs </t>
  </si>
  <si>
    <t>Brittany Downs</t>
  </si>
  <si>
    <t>Glen Echo Dr</t>
  </si>
  <si>
    <t>Colunbus Rd</t>
  </si>
  <si>
    <t>Gwendale Dr W</t>
  </si>
  <si>
    <t>Gwendale Dr E</t>
  </si>
  <si>
    <t>Lake Helen Ct</t>
  </si>
  <si>
    <t>Indigo Ct</t>
  </si>
  <si>
    <t>Sunset Ct</t>
  </si>
  <si>
    <t>Sanjo Dr</t>
  </si>
  <si>
    <t>Hillwood Ct</t>
  </si>
  <si>
    <t>Lake Haven Ct</t>
  </si>
  <si>
    <t>Grand Harbour Dr</t>
  </si>
  <si>
    <t>Lake helen Ct</t>
  </si>
  <si>
    <t>N to cul-de-sac</t>
  </si>
  <si>
    <t>Grand Harbour Ct</t>
  </si>
  <si>
    <t>Crestview Ct</t>
  </si>
  <si>
    <t>North Haven Dr</t>
  </si>
  <si>
    <t>Bass Road</t>
  </si>
  <si>
    <t>Primrose Walk</t>
  </si>
  <si>
    <t>S Haven Ct</t>
  </si>
  <si>
    <t>W to cul-de-sac</t>
  </si>
  <si>
    <t>E to cul-de-sac</t>
  </si>
  <si>
    <t>Bradford Dr</t>
  </si>
  <si>
    <t xml:space="preserve">Bass Road </t>
  </si>
  <si>
    <t>Bradford Pl</t>
  </si>
  <si>
    <t>Hillcrest Ave</t>
  </si>
  <si>
    <t>Crescent Ave</t>
  </si>
  <si>
    <t>Inverness Ave</t>
  </si>
  <si>
    <t xml:space="preserve">Inverness Ave </t>
  </si>
  <si>
    <t>Hillcrest Ln</t>
  </si>
  <si>
    <t>Bartlett St</t>
  </si>
  <si>
    <t>Ernest St</t>
  </si>
  <si>
    <t>Hillcrest Industrial Blvd</t>
  </si>
  <si>
    <t>Hillcrest Blvd</t>
  </si>
  <si>
    <t>Mary Dr</t>
  </si>
  <si>
    <t>Wilmar Dr</t>
  </si>
  <si>
    <t>Matheson Dr</t>
  </si>
  <si>
    <t>Hillcrest Rd</t>
  </si>
  <si>
    <t>Carroll Ave</t>
  </si>
  <si>
    <t>Morgan Dr</t>
  </si>
  <si>
    <t>McKenzie Dr</t>
  </si>
  <si>
    <t>Atwood Dr</t>
  </si>
  <si>
    <t>Evers Pl</t>
  </si>
  <si>
    <t>Summerhill Dr</t>
  </si>
  <si>
    <t>Nercer University Dr</t>
  </si>
  <si>
    <t>Metro Way</t>
  </si>
  <si>
    <t>Hartness St</t>
  </si>
  <si>
    <t>Log Cabin Dr</t>
  </si>
  <si>
    <t>Bradstone Cir</t>
  </si>
  <si>
    <t>Millerfield Rd</t>
  </si>
  <si>
    <t>Bray Ct</t>
  </si>
  <si>
    <t>Bradstone Ct</t>
  </si>
  <si>
    <t>Leamington Ln</t>
  </si>
  <si>
    <t>End</t>
  </si>
  <si>
    <t>Ruth St</t>
  </si>
  <si>
    <t>M.H. Risers (EA), E</t>
  </si>
  <si>
    <t>M.H. (EA),E</t>
  </si>
  <si>
    <t>W.V.(EA),E</t>
  </si>
  <si>
    <t>W.V. Risers (EA),E</t>
  </si>
  <si>
    <t>Columbus Rd</t>
  </si>
  <si>
    <t>Mercer University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</si>
</sst>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Aptos Narrow"/>
      <family val="2"/>
      <scheme val="minor"/>
    </font>
    <font>
      <sz val="24"/>
      <color theme="1"/>
      <name val="Calibri"/>
      <family val="2"/>
    </font>
    <font>
      <u/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3">
    <xf numFmtId="0" fontId="0" fillId="0" borderId="0"/>
    <xf numFmtId="0" fontId="4" fillId="2" borderId="2" applyNumberFormat="0" applyAlignment="0" applyProtection="0"/>
    <xf numFmtId="0" fontId="6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0" xfId="0" applyNumberFormat="1"/>
    <xf numFmtId="164" fontId="0" fillId="0" borderId="0" xfId="0" applyNumberFormat="1"/>
    <xf numFmtId="0" fontId="4" fillId="2" borderId="2" xfId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2" xfId="1" applyFill="1"/>
    <xf numFmtId="0" fontId="4" fillId="3" borderId="3" xfId="1" applyFill="1" applyBorder="1"/>
    <xf numFmtId="0" fontId="4" fillId="3" borderId="0" xfId="1" applyFill="1" applyBorder="1"/>
    <xf numFmtId="2" fontId="0" fillId="4" borderId="0" xfId="0" applyNumberForma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4" fillId="3" borderId="0" xfId="1" applyFill="1" applyBorder="1" applyAlignment="1">
      <alignment horizontal="center" vertical="center" wrapText="1"/>
    </xf>
    <xf numFmtId="0" fontId="3" fillId="0" borderId="0" xfId="0" applyFont="1"/>
    <xf numFmtId="0" fontId="0" fillId="5" borderId="0" xfId="0" applyFill="1"/>
    <xf numFmtId="0" fontId="0" fillId="3" borderId="0" xfId="0" applyFill="1"/>
    <xf numFmtId="0" fontId="3" fillId="3" borderId="0" xfId="0" applyFont="1" applyFill="1"/>
    <xf numFmtId="1" fontId="0" fillId="3" borderId="0" xfId="0" applyNumberFormat="1" applyFill="1"/>
    <xf numFmtId="0" fontId="3" fillId="5" borderId="0" xfId="0" applyFont="1" applyFill="1"/>
    <xf numFmtId="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2" fontId="0" fillId="3" borderId="0" xfId="0" applyNumberFormat="1" applyFill="1"/>
    <xf numFmtId="164" fontId="0" fillId="3" borderId="0" xfId="0" applyNumberFormat="1" applyFill="1"/>
    <xf numFmtId="3" fontId="0" fillId="3" borderId="0" xfId="0" applyNumberFormat="1" applyFill="1"/>
    <xf numFmtId="2" fontId="4" fillId="3" borderId="0" xfId="1" applyNumberFormat="1" applyFill="1" applyBorder="1"/>
    <xf numFmtId="0" fontId="7" fillId="3" borderId="0" xfId="0" applyFont="1" applyFill="1"/>
    <xf numFmtId="3" fontId="5" fillId="3" borderId="1" xfId="0" applyNumberFormat="1" applyFont="1" applyFill="1" applyBorder="1" applyAlignment="1">
      <alignment vertical="center"/>
    </xf>
    <xf numFmtId="2" fontId="0" fillId="5" borderId="0" xfId="0" applyNumberFormat="1" applyFill="1"/>
    <xf numFmtId="164" fontId="0" fillId="5" borderId="0" xfId="0" applyNumberFormat="1" applyFill="1"/>
    <xf numFmtId="0" fontId="0" fillId="6" borderId="0" xfId="0" applyFill="1"/>
    <xf numFmtId="0" fontId="6" fillId="0" borderId="0" xfId="0" applyFont="1"/>
  </cellXfs>
  <cellStyles count="3">
    <cellStyle name="Input" xfId="1" builtinId="20"/>
    <cellStyle name="Normal" xfId="0" builtinId="0"/>
    <cellStyle name="Normal 2" xfId="2" xr:uid="{3B13D891-A89E-4E63-8094-AC0D268FE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17EC-A8C6-4EDB-B9E5-2AF1FB136ADC}">
  <dimension ref="A1:AG525"/>
  <sheetViews>
    <sheetView tabSelected="1" topLeftCell="A26" zoomScale="130" zoomScaleNormal="130" workbookViewId="0">
      <pane xSplit="1" topLeftCell="B1" activePane="topRight" state="frozen"/>
      <selection activeCell="A139" sqref="A139"/>
      <selection pane="topRight" activeCell="E135" sqref="E135"/>
    </sheetView>
  </sheetViews>
  <sheetFormatPr defaultRowHeight="15"/>
  <cols>
    <col min="1" max="1" width="25.28515625" customWidth="1"/>
    <col min="2" max="2" width="17.7109375" customWidth="1"/>
    <col min="3" max="3" width="15.85546875" customWidth="1"/>
    <col min="4" max="4" width="16.42578125" customWidth="1"/>
    <col min="5" max="5" width="16" customWidth="1"/>
    <col min="6" max="31" width="20.7109375" customWidth="1"/>
    <col min="32" max="32" width="20.7109375" style="5" customWidth="1"/>
  </cols>
  <sheetData>
    <row r="1" spans="1:32" ht="31.5">
      <c r="A1" s="1" t="s">
        <v>64</v>
      </c>
      <c r="B1" s="1"/>
      <c r="C1" s="1"/>
      <c r="AF1" s="15"/>
    </row>
    <row r="2" spans="1:32">
      <c r="AF2" s="15"/>
    </row>
    <row r="3" spans="1:32" ht="44.25" customHeight="1">
      <c r="A3" s="17" t="s">
        <v>0</v>
      </c>
      <c r="B3" s="17" t="s">
        <v>17</v>
      </c>
      <c r="C3" s="17" t="s">
        <v>18</v>
      </c>
      <c r="D3" s="18"/>
      <c r="E3" s="19" t="s">
        <v>56</v>
      </c>
      <c r="F3" s="19" t="s">
        <v>40</v>
      </c>
      <c r="G3" s="20" t="s">
        <v>41</v>
      </c>
      <c r="H3" s="20" t="s">
        <v>2</v>
      </c>
      <c r="I3" s="12" t="s">
        <v>3</v>
      </c>
      <c r="J3" s="12" t="s">
        <v>4</v>
      </c>
      <c r="K3" s="12" t="s">
        <v>5</v>
      </c>
      <c r="L3" s="12" t="s">
        <v>6</v>
      </c>
      <c r="M3" s="12" t="s">
        <v>7</v>
      </c>
      <c r="N3" s="12" t="s">
        <v>8</v>
      </c>
      <c r="O3" s="12" t="s">
        <v>151</v>
      </c>
      <c r="P3" s="12" t="s">
        <v>150</v>
      </c>
      <c r="Q3" s="12" t="s">
        <v>152</v>
      </c>
      <c r="R3" s="12" t="s">
        <v>153</v>
      </c>
      <c r="S3" s="21" t="s">
        <v>19</v>
      </c>
      <c r="T3" s="12" t="s">
        <v>55</v>
      </c>
      <c r="U3" s="21" t="s">
        <v>9</v>
      </c>
      <c r="V3" s="21" t="s">
        <v>10</v>
      </c>
      <c r="W3" s="12" t="s">
        <v>48</v>
      </c>
      <c r="X3" s="12" t="s">
        <v>46</v>
      </c>
      <c r="Y3" s="12" t="s">
        <v>50</v>
      </c>
      <c r="Z3" s="21" t="s">
        <v>11</v>
      </c>
      <c r="AA3" s="21" t="s">
        <v>12</v>
      </c>
      <c r="AB3" s="21" t="s">
        <v>13</v>
      </c>
      <c r="AC3" s="21" t="s">
        <v>42</v>
      </c>
      <c r="AD3" s="12" t="s">
        <v>14</v>
      </c>
      <c r="AE3" s="12" t="s">
        <v>15</v>
      </c>
      <c r="AF3" s="22" t="s">
        <v>16</v>
      </c>
    </row>
    <row r="4" spans="1:32">
      <c r="A4" s="25"/>
      <c r="B4" s="25"/>
      <c r="C4" s="25"/>
      <c r="D4" s="25"/>
      <c r="E4" s="25"/>
      <c r="F4" s="27"/>
      <c r="G4" s="32"/>
      <c r="H4" s="25"/>
      <c r="I4" s="32"/>
      <c r="J4" s="32"/>
      <c r="K4" s="33"/>
      <c r="L4" s="25"/>
      <c r="M4" s="32"/>
      <c r="N4" s="33"/>
      <c r="O4" s="33"/>
      <c r="P4" s="33"/>
      <c r="Q4" s="33"/>
      <c r="R4" s="33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32"/>
      <c r="AF4" s="32"/>
    </row>
    <row r="5" spans="1:32">
      <c r="A5" t="s">
        <v>65</v>
      </c>
      <c r="B5" t="s">
        <v>66</v>
      </c>
      <c r="C5" t="s">
        <v>67</v>
      </c>
      <c r="E5">
        <v>64</v>
      </c>
      <c r="F5">
        <v>1178</v>
      </c>
      <c r="G5" s="3">
        <f>F5/5280</f>
        <v>0.22310606060606061</v>
      </c>
      <c r="H5" s="25">
        <v>32</v>
      </c>
      <c r="I5" s="3">
        <f t="shared" ref="I5:I64" si="0">((F5*H5)/9)</f>
        <v>4188.4444444444443</v>
      </c>
      <c r="J5" s="3">
        <f t="shared" ref="J5:J64" si="1">I5*0.1</f>
        <v>418.84444444444443</v>
      </c>
      <c r="K5" s="4">
        <f t="shared" ref="K5:K66" si="2">(165*I5)/2000</f>
        <v>345.54666666666668</v>
      </c>
      <c r="L5" s="25"/>
      <c r="M5" s="3">
        <f t="shared" ref="M5:M66" si="3">I5*0.06</f>
        <v>251.30666666666664</v>
      </c>
      <c r="N5" s="4">
        <f t="shared" ref="N5:N66" si="4">I5*0.0825</f>
        <v>345.54666666666668</v>
      </c>
      <c r="O5" s="31">
        <v>1</v>
      </c>
      <c r="P5" s="31">
        <v>1</v>
      </c>
      <c r="Q5">
        <v>1</v>
      </c>
      <c r="R5">
        <v>1</v>
      </c>
      <c r="S5" s="34">
        <v>0</v>
      </c>
      <c r="T5" s="34">
        <v>0</v>
      </c>
      <c r="U5" s="34">
        <v>0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v>0</v>
      </c>
      <c r="AF5" s="34">
        <v>0</v>
      </c>
    </row>
    <row r="6" spans="1:32">
      <c r="A6" t="s">
        <v>68</v>
      </c>
      <c r="B6" t="s">
        <v>69</v>
      </c>
      <c r="C6" t="s">
        <v>70</v>
      </c>
      <c r="E6">
        <v>47</v>
      </c>
      <c r="F6">
        <v>475</v>
      </c>
      <c r="G6" s="3">
        <f t="shared" ref="G6:G68" si="5">F6/5280</f>
        <v>8.9962121212121215E-2</v>
      </c>
      <c r="H6" s="25">
        <v>24</v>
      </c>
      <c r="I6" s="3">
        <f t="shared" si="0"/>
        <v>1266.6666666666667</v>
      </c>
      <c r="J6" s="3">
        <f t="shared" si="1"/>
        <v>126.66666666666669</v>
      </c>
      <c r="K6" s="4">
        <f t="shared" si="2"/>
        <v>104.5</v>
      </c>
      <c r="L6" s="25"/>
      <c r="M6" s="3">
        <f t="shared" si="3"/>
        <v>76</v>
      </c>
      <c r="N6" s="4">
        <f t="shared" si="4"/>
        <v>104.50000000000001</v>
      </c>
      <c r="O6" s="31">
        <v>2</v>
      </c>
      <c r="P6" s="31">
        <v>2</v>
      </c>
      <c r="Q6">
        <v>2</v>
      </c>
      <c r="R6">
        <v>2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</row>
    <row r="7" spans="1:32">
      <c r="B7" t="s">
        <v>70</v>
      </c>
      <c r="C7" t="s">
        <v>71</v>
      </c>
      <c r="E7">
        <v>33</v>
      </c>
      <c r="F7">
        <v>440</v>
      </c>
      <c r="G7" s="3">
        <f t="shared" si="5"/>
        <v>8.3333333333333329E-2</v>
      </c>
      <c r="H7" s="25">
        <v>24</v>
      </c>
      <c r="I7" s="3">
        <f t="shared" si="0"/>
        <v>1173.3333333333333</v>
      </c>
      <c r="J7" s="3">
        <f t="shared" si="1"/>
        <v>117.33333333333333</v>
      </c>
      <c r="K7" s="4">
        <f t="shared" si="2"/>
        <v>96.8</v>
      </c>
      <c r="L7" s="25"/>
      <c r="M7" s="3">
        <f t="shared" si="3"/>
        <v>70.399999999999991</v>
      </c>
      <c r="N7" s="4">
        <f>I7*0.0825</f>
        <v>96.8</v>
      </c>
      <c r="O7" s="31">
        <v>2</v>
      </c>
      <c r="P7" s="31">
        <v>2</v>
      </c>
      <c r="Q7">
        <v>0</v>
      </c>
      <c r="R7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</row>
    <row r="8" spans="1:32">
      <c r="B8" t="s">
        <v>147</v>
      </c>
      <c r="C8" t="s">
        <v>72</v>
      </c>
      <c r="E8">
        <v>34</v>
      </c>
      <c r="F8">
        <v>441</v>
      </c>
      <c r="G8" s="3">
        <f t="shared" si="5"/>
        <v>8.3522727272727276E-2</v>
      </c>
      <c r="H8" s="25">
        <v>24</v>
      </c>
      <c r="I8" s="3">
        <f t="shared" si="0"/>
        <v>1176</v>
      </c>
      <c r="J8" s="3">
        <f t="shared" si="1"/>
        <v>117.60000000000001</v>
      </c>
      <c r="K8" s="4">
        <f t="shared" si="2"/>
        <v>97.02</v>
      </c>
      <c r="L8" s="25"/>
      <c r="M8" s="3">
        <f t="shared" si="3"/>
        <v>70.56</v>
      </c>
      <c r="N8" s="4">
        <f t="shared" si="4"/>
        <v>97.02000000000001</v>
      </c>
      <c r="O8" s="31">
        <v>2</v>
      </c>
      <c r="P8" s="31">
        <v>2</v>
      </c>
      <c r="Q8">
        <v>0</v>
      </c>
      <c r="R8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</row>
    <row r="9" spans="1:32">
      <c r="B9" t="s">
        <v>72</v>
      </c>
      <c r="C9" t="s">
        <v>67</v>
      </c>
      <c r="E9">
        <v>34</v>
      </c>
      <c r="F9">
        <v>189</v>
      </c>
      <c r="G9" s="3">
        <f t="shared" si="5"/>
        <v>3.5795454545454547E-2</v>
      </c>
      <c r="H9" s="25">
        <v>24</v>
      </c>
      <c r="I9" s="3">
        <f t="shared" si="0"/>
        <v>504</v>
      </c>
      <c r="J9" s="3">
        <f t="shared" si="1"/>
        <v>50.400000000000006</v>
      </c>
      <c r="K9" s="4">
        <f t="shared" si="2"/>
        <v>41.58</v>
      </c>
      <c r="L9" s="25"/>
      <c r="M9" s="3">
        <f t="shared" si="3"/>
        <v>30.24</v>
      </c>
      <c r="N9" s="4">
        <f t="shared" si="4"/>
        <v>41.580000000000005</v>
      </c>
      <c r="O9" s="31">
        <v>1</v>
      </c>
      <c r="P9" s="31">
        <v>1</v>
      </c>
      <c r="Q9">
        <v>0</v>
      </c>
      <c r="R9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34">
        <v>0</v>
      </c>
    </row>
    <row r="10" spans="1:32">
      <c r="B10" t="s">
        <v>68</v>
      </c>
      <c r="C10" t="s">
        <v>73</v>
      </c>
      <c r="E10">
        <v>38</v>
      </c>
      <c r="F10">
        <v>239</v>
      </c>
      <c r="G10" s="3">
        <f t="shared" si="5"/>
        <v>4.5265151515151515E-2</v>
      </c>
      <c r="H10" s="25">
        <v>24</v>
      </c>
      <c r="I10" s="3">
        <f t="shared" si="0"/>
        <v>637.33333333333337</v>
      </c>
      <c r="J10" s="3">
        <f t="shared" si="1"/>
        <v>63.733333333333341</v>
      </c>
      <c r="K10" s="4">
        <f t="shared" si="2"/>
        <v>52.58</v>
      </c>
      <c r="L10" s="25"/>
      <c r="M10" s="3">
        <f t="shared" si="3"/>
        <v>38.24</v>
      </c>
      <c r="N10" s="4">
        <f t="shared" si="4"/>
        <v>52.580000000000005</v>
      </c>
      <c r="O10" s="31">
        <v>0</v>
      </c>
      <c r="P10" s="31">
        <v>0</v>
      </c>
      <c r="Q10">
        <v>0</v>
      </c>
      <c r="R10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</row>
    <row r="11" spans="1:32">
      <c r="B11" t="s">
        <v>73</v>
      </c>
      <c r="C11" t="s">
        <v>68</v>
      </c>
      <c r="E11">
        <v>32</v>
      </c>
      <c r="F11">
        <v>193</v>
      </c>
      <c r="G11" s="3">
        <f t="shared" si="5"/>
        <v>3.6553030303030302E-2</v>
      </c>
      <c r="H11" s="25">
        <v>24</v>
      </c>
      <c r="I11" s="3">
        <f t="shared" si="0"/>
        <v>514.66666666666663</v>
      </c>
      <c r="J11" s="3">
        <f t="shared" si="1"/>
        <v>51.466666666666669</v>
      </c>
      <c r="K11" s="4">
        <f t="shared" si="2"/>
        <v>42.46</v>
      </c>
      <c r="L11" s="25"/>
      <c r="M11" s="3">
        <f t="shared" si="3"/>
        <v>30.879999999999995</v>
      </c>
      <c r="N11" s="4">
        <f t="shared" si="4"/>
        <v>42.46</v>
      </c>
      <c r="O11" s="31">
        <v>2</v>
      </c>
      <c r="P11" s="31">
        <v>2</v>
      </c>
      <c r="Q11">
        <v>0</v>
      </c>
      <c r="R11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</row>
    <row r="12" spans="1:32">
      <c r="A12" t="s">
        <v>74</v>
      </c>
      <c r="B12" t="s">
        <v>69</v>
      </c>
      <c r="C12" t="s">
        <v>75</v>
      </c>
      <c r="E12">
        <v>34</v>
      </c>
      <c r="F12">
        <v>215</v>
      </c>
      <c r="G12" s="3">
        <f t="shared" si="5"/>
        <v>4.0719696969696968E-2</v>
      </c>
      <c r="H12" s="25">
        <v>24</v>
      </c>
      <c r="I12" s="3">
        <f t="shared" si="0"/>
        <v>573.33333333333337</v>
      </c>
      <c r="J12" s="3">
        <f t="shared" si="1"/>
        <v>57.333333333333343</v>
      </c>
      <c r="K12" s="4">
        <f t="shared" si="2"/>
        <v>47.3</v>
      </c>
      <c r="L12" s="25"/>
      <c r="M12" s="3">
        <f t="shared" si="3"/>
        <v>34.4</v>
      </c>
      <c r="N12" s="4">
        <f t="shared" si="4"/>
        <v>47.300000000000004</v>
      </c>
      <c r="O12" s="31">
        <v>1</v>
      </c>
      <c r="P12" s="31">
        <v>1</v>
      </c>
      <c r="Q12">
        <v>0</v>
      </c>
      <c r="R12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</row>
    <row r="13" spans="1:32">
      <c r="B13" t="s">
        <v>75</v>
      </c>
      <c r="C13" t="s">
        <v>75</v>
      </c>
      <c r="E13">
        <v>33</v>
      </c>
      <c r="F13">
        <v>176</v>
      </c>
      <c r="G13" s="3">
        <f t="shared" si="5"/>
        <v>3.3333333333333333E-2</v>
      </c>
      <c r="H13" s="25">
        <v>24</v>
      </c>
      <c r="I13" s="3">
        <f t="shared" si="0"/>
        <v>469.33333333333331</v>
      </c>
      <c r="J13" s="3">
        <f t="shared" si="1"/>
        <v>46.933333333333337</v>
      </c>
      <c r="K13" s="4">
        <f t="shared" si="2"/>
        <v>38.72</v>
      </c>
      <c r="L13" s="25"/>
      <c r="M13" s="3">
        <f t="shared" si="3"/>
        <v>28.159999999999997</v>
      </c>
      <c r="N13" s="4">
        <f t="shared" si="4"/>
        <v>38.72</v>
      </c>
      <c r="O13" s="31">
        <v>2</v>
      </c>
      <c r="P13" s="31">
        <v>2</v>
      </c>
      <c r="Q13">
        <v>0</v>
      </c>
      <c r="R13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</row>
    <row r="14" spans="1:32">
      <c r="B14" t="s">
        <v>75</v>
      </c>
      <c r="C14" t="s">
        <v>76</v>
      </c>
      <c r="E14">
        <v>57</v>
      </c>
      <c r="F14">
        <v>453</v>
      </c>
      <c r="G14" s="3">
        <f t="shared" si="5"/>
        <v>8.579545454545455E-2</v>
      </c>
      <c r="H14" s="25">
        <v>24</v>
      </c>
      <c r="I14" s="3">
        <f t="shared" si="0"/>
        <v>1208</v>
      </c>
      <c r="J14" s="3">
        <f t="shared" si="1"/>
        <v>120.80000000000001</v>
      </c>
      <c r="K14" s="4">
        <f t="shared" si="2"/>
        <v>99.66</v>
      </c>
      <c r="L14" s="25"/>
      <c r="M14" s="3">
        <f t="shared" si="3"/>
        <v>72.48</v>
      </c>
      <c r="N14" s="4">
        <f t="shared" si="4"/>
        <v>99.660000000000011</v>
      </c>
      <c r="O14" s="31">
        <v>2</v>
      </c>
      <c r="P14" s="31">
        <v>2</v>
      </c>
      <c r="Q14">
        <v>1</v>
      </c>
      <c r="R14">
        <v>1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</row>
    <row r="15" spans="1:32">
      <c r="B15" t="s">
        <v>76</v>
      </c>
      <c r="C15" t="s">
        <v>77</v>
      </c>
      <c r="E15">
        <v>64</v>
      </c>
      <c r="F15">
        <v>324</v>
      </c>
      <c r="G15" s="3">
        <f t="shared" si="5"/>
        <v>6.1363636363636363E-2</v>
      </c>
      <c r="H15" s="25">
        <v>24</v>
      </c>
      <c r="I15" s="3">
        <f t="shared" si="0"/>
        <v>864</v>
      </c>
      <c r="J15" s="3">
        <f t="shared" si="1"/>
        <v>86.4</v>
      </c>
      <c r="K15" s="4">
        <f t="shared" si="2"/>
        <v>71.28</v>
      </c>
      <c r="L15" s="25"/>
      <c r="M15" s="3">
        <f t="shared" si="3"/>
        <v>51.839999999999996</v>
      </c>
      <c r="N15" s="4">
        <f t="shared" si="4"/>
        <v>71.28</v>
      </c>
      <c r="O15" s="31">
        <v>1</v>
      </c>
      <c r="P15" s="31">
        <v>1</v>
      </c>
      <c r="Q15">
        <v>1</v>
      </c>
      <c r="R15">
        <v>1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</row>
    <row r="16" spans="1:32">
      <c r="B16" t="s">
        <v>78</v>
      </c>
      <c r="C16" t="s">
        <v>67</v>
      </c>
      <c r="E16">
        <v>63</v>
      </c>
      <c r="F16">
        <v>387</v>
      </c>
      <c r="G16" s="3">
        <f t="shared" si="5"/>
        <v>7.3295454545454539E-2</v>
      </c>
      <c r="H16" s="25">
        <v>24</v>
      </c>
      <c r="I16" s="3">
        <f t="shared" si="0"/>
        <v>1032</v>
      </c>
      <c r="J16" s="3">
        <f t="shared" si="1"/>
        <v>103.2</v>
      </c>
      <c r="K16" s="4">
        <f t="shared" si="2"/>
        <v>85.14</v>
      </c>
      <c r="L16" s="25"/>
      <c r="M16" s="3">
        <f t="shared" si="3"/>
        <v>61.919999999999995</v>
      </c>
      <c r="N16" s="4">
        <f t="shared" si="4"/>
        <v>85.14</v>
      </c>
      <c r="O16" s="31">
        <v>3</v>
      </c>
      <c r="P16" s="31">
        <v>3</v>
      </c>
      <c r="Q16">
        <v>0</v>
      </c>
      <c r="R16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</row>
    <row r="17" spans="1:33">
      <c r="A17" t="s">
        <v>75</v>
      </c>
      <c r="B17" t="s">
        <v>74</v>
      </c>
      <c r="C17" t="s">
        <v>74</v>
      </c>
      <c r="E17">
        <v>35</v>
      </c>
      <c r="F17">
        <v>291</v>
      </c>
      <c r="G17" s="3">
        <f t="shared" si="5"/>
        <v>5.5113636363636365E-2</v>
      </c>
      <c r="H17" s="25">
        <v>24</v>
      </c>
      <c r="I17" s="3">
        <f t="shared" si="0"/>
        <v>776</v>
      </c>
      <c r="J17" s="3">
        <f t="shared" si="1"/>
        <v>77.600000000000009</v>
      </c>
      <c r="K17" s="4">
        <f t="shared" si="2"/>
        <v>64.02</v>
      </c>
      <c r="L17" s="25"/>
      <c r="M17" s="3">
        <f t="shared" si="3"/>
        <v>46.559999999999995</v>
      </c>
      <c r="N17" s="4">
        <f t="shared" si="4"/>
        <v>64.02</v>
      </c>
      <c r="O17" s="31">
        <v>1</v>
      </c>
      <c r="P17" s="31">
        <v>1</v>
      </c>
      <c r="Q17">
        <v>0</v>
      </c>
      <c r="R17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</row>
    <row r="18" spans="1:33">
      <c r="A18" t="s">
        <v>76</v>
      </c>
      <c r="B18" t="s">
        <v>74</v>
      </c>
      <c r="C18" t="s">
        <v>39</v>
      </c>
      <c r="E18">
        <v>56</v>
      </c>
      <c r="F18">
        <v>1147</v>
      </c>
      <c r="G18" s="3">
        <f t="shared" si="5"/>
        <v>0.21723484848484848</v>
      </c>
      <c r="H18" s="25">
        <v>24</v>
      </c>
      <c r="I18" s="3">
        <f t="shared" si="0"/>
        <v>3058.6666666666665</v>
      </c>
      <c r="J18" s="3">
        <f t="shared" si="1"/>
        <v>305.86666666666667</v>
      </c>
      <c r="K18" s="4">
        <f t="shared" si="2"/>
        <v>252.34</v>
      </c>
      <c r="L18" s="25"/>
      <c r="M18" s="3">
        <f t="shared" si="3"/>
        <v>183.51999999999998</v>
      </c>
      <c r="N18" s="4">
        <f t="shared" si="4"/>
        <v>252.34</v>
      </c>
      <c r="O18" s="31">
        <v>5</v>
      </c>
      <c r="P18" s="31">
        <v>5</v>
      </c>
      <c r="Q18">
        <v>1</v>
      </c>
      <c r="R18">
        <v>1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</row>
    <row r="19" spans="1:33">
      <c r="A19" t="s">
        <v>77</v>
      </c>
      <c r="B19" t="s">
        <v>74</v>
      </c>
      <c r="C19" t="s">
        <v>39</v>
      </c>
      <c r="E19">
        <v>61</v>
      </c>
      <c r="F19">
        <v>457</v>
      </c>
      <c r="G19" s="3">
        <f t="shared" si="5"/>
        <v>8.6553030303030298E-2</v>
      </c>
      <c r="H19" s="25">
        <v>24</v>
      </c>
      <c r="I19" s="3">
        <f t="shared" si="0"/>
        <v>1218.6666666666667</v>
      </c>
      <c r="J19" s="3">
        <f t="shared" si="1"/>
        <v>121.86666666666667</v>
      </c>
      <c r="K19" s="4">
        <f t="shared" si="2"/>
        <v>100.54</v>
      </c>
      <c r="L19" s="25"/>
      <c r="M19" s="3">
        <f t="shared" si="3"/>
        <v>73.12</v>
      </c>
      <c r="N19" s="4">
        <f t="shared" si="4"/>
        <v>100.54</v>
      </c>
      <c r="O19" s="31">
        <v>2</v>
      </c>
      <c r="P19" s="31">
        <v>2</v>
      </c>
      <c r="Q19">
        <v>0</v>
      </c>
      <c r="R19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</row>
    <row r="20" spans="1:33">
      <c r="A20" t="s">
        <v>73</v>
      </c>
      <c r="B20" t="s">
        <v>69</v>
      </c>
      <c r="C20" t="s">
        <v>39</v>
      </c>
      <c r="E20">
        <v>44</v>
      </c>
      <c r="F20">
        <v>891</v>
      </c>
      <c r="G20" s="3">
        <f t="shared" si="5"/>
        <v>0.16875000000000001</v>
      </c>
      <c r="H20" s="25">
        <v>24</v>
      </c>
      <c r="I20" s="3">
        <f t="shared" si="0"/>
        <v>2376</v>
      </c>
      <c r="J20" s="3">
        <f t="shared" si="1"/>
        <v>237.60000000000002</v>
      </c>
      <c r="K20" s="4">
        <f t="shared" si="2"/>
        <v>196.02</v>
      </c>
      <c r="L20" s="25"/>
      <c r="M20" s="3">
        <f t="shared" si="3"/>
        <v>142.56</v>
      </c>
      <c r="N20" s="4">
        <f t="shared" si="4"/>
        <v>196.02</v>
      </c>
      <c r="O20" s="31">
        <v>4</v>
      </c>
      <c r="P20" s="31">
        <v>4</v>
      </c>
      <c r="Q20">
        <v>0</v>
      </c>
      <c r="R20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</row>
    <row r="21" spans="1:33" ht="15.75">
      <c r="A21" t="s">
        <v>72</v>
      </c>
      <c r="B21" t="s">
        <v>68</v>
      </c>
      <c r="C21" t="s">
        <v>39</v>
      </c>
      <c r="D21" s="23"/>
      <c r="E21">
        <v>31</v>
      </c>
      <c r="F21">
        <v>346</v>
      </c>
      <c r="G21" s="3">
        <f t="shared" si="5"/>
        <v>6.5530303030303036E-2</v>
      </c>
      <c r="H21" s="25">
        <v>24</v>
      </c>
      <c r="I21" s="3">
        <f t="shared" si="0"/>
        <v>922.66666666666663</v>
      </c>
      <c r="J21" s="3">
        <f t="shared" si="1"/>
        <v>92.266666666666666</v>
      </c>
      <c r="K21" s="4">
        <f t="shared" si="2"/>
        <v>76.12</v>
      </c>
      <c r="L21" s="25"/>
      <c r="M21" s="3">
        <f t="shared" si="3"/>
        <v>55.359999999999992</v>
      </c>
      <c r="N21" s="4">
        <f t="shared" si="4"/>
        <v>76.12</v>
      </c>
      <c r="O21" s="31">
        <v>2</v>
      </c>
      <c r="P21" s="31">
        <v>2</v>
      </c>
      <c r="Q21">
        <v>0</v>
      </c>
      <c r="R21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</row>
    <row r="22" spans="1:33" ht="15.75">
      <c r="A22" t="s">
        <v>147</v>
      </c>
      <c r="B22" t="s">
        <v>68</v>
      </c>
      <c r="C22" t="s">
        <v>79</v>
      </c>
      <c r="D22" s="26"/>
      <c r="E22">
        <v>35</v>
      </c>
      <c r="F22">
        <v>204</v>
      </c>
      <c r="G22" s="3">
        <f t="shared" si="5"/>
        <v>3.8636363636363635E-2</v>
      </c>
      <c r="H22" s="25">
        <v>24</v>
      </c>
      <c r="I22" s="3">
        <f t="shared" si="0"/>
        <v>544</v>
      </c>
      <c r="J22" s="3">
        <f t="shared" si="1"/>
        <v>54.400000000000006</v>
      </c>
      <c r="K22" s="4">
        <f t="shared" si="2"/>
        <v>44.88</v>
      </c>
      <c r="L22" s="25"/>
      <c r="M22" s="3">
        <f t="shared" si="3"/>
        <v>32.64</v>
      </c>
      <c r="N22" s="4">
        <f t="shared" si="4"/>
        <v>44.88</v>
      </c>
      <c r="O22" s="31">
        <v>1</v>
      </c>
      <c r="P22" s="31">
        <v>1</v>
      </c>
      <c r="Q22">
        <v>0</v>
      </c>
      <c r="R22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</row>
    <row r="23" spans="1:33" ht="15.75">
      <c r="B23" t="s">
        <v>79</v>
      </c>
      <c r="C23" t="s">
        <v>79</v>
      </c>
      <c r="D23" s="23"/>
      <c r="E23">
        <v>61</v>
      </c>
      <c r="F23">
        <v>348</v>
      </c>
      <c r="G23" s="3">
        <f t="shared" si="5"/>
        <v>6.5909090909090903E-2</v>
      </c>
      <c r="H23" s="25">
        <v>24</v>
      </c>
      <c r="I23" s="3">
        <f t="shared" si="0"/>
        <v>928</v>
      </c>
      <c r="J23" s="3">
        <f t="shared" si="1"/>
        <v>92.800000000000011</v>
      </c>
      <c r="K23" s="4">
        <f t="shared" si="2"/>
        <v>76.56</v>
      </c>
      <c r="L23" s="25"/>
      <c r="M23" s="3">
        <f t="shared" si="3"/>
        <v>55.68</v>
      </c>
      <c r="N23" s="4">
        <f t="shared" si="4"/>
        <v>76.56</v>
      </c>
      <c r="O23" s="31">
        <v>1</v>
      </c>
      <c r="P23" s="31">
        <v>1</v>
      </c>
      <c r="Q23">
        <v>0</v>
      </c>
      <c r="R23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</row>
    <row r="24" spans="1:33">
      <c r="B24" t="s">
        <v>79</v>
      </c>
      <c r="C24" t="s">
        <v>39</v>
      </c>
      <c r="E24">
        <v>50</v>
      </c>
      <c r="F24">
        <v>143</v>
      </c>
      <c r="G24" s="3">
        <f t="shared" si="5"/>
        <v>2.7083333333333334E-2</v>
      </c>
      <c r="H24" s="25">
        <v>24</v>
      </c>
      <c r="I24" s="3">
        <f t="shared" si="0"/>
        <v>381.33333333333331</v>
      </c>
      <c r="J24" s="3">
        <f t="shared" si="1"/>
        <v>38.133333333333333</v>
      </c>
      <c r="K24" s="4">
        <f t="shared" si="2"/>
        <v>31.46</v>
      </c>
      <c r="L24" s="25"/>
      <c r="M24" s="3">
        <f t="shared" si="3"/>
        <v>22.88</v>
      </c>
      <c r="N24" s="4">
        <f t="shared" si="4"/>
        <v>31.46</v>
      </c>
      <c r="O24" s="31">
        <v>1</v>
      </c>
      <c r="P24" s="31">
        <v>1</v>
      </c>
      <c r="Q24">
        <v>0</v>
      </c>
      <c r="R2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</row>
    <row r="25" spans="1:33">
      <c r="A25" t="s">
        <v>79</v>
      </c>
      <c r="B25" t="s">
        <v>147</v>
      </c>
      <c r="C25" t="s">
        <v>147</v>
      </c>
      <c r="E25">
        <v>43</v>
      </c>
      <c r="F25">
        <v>389</v>
      </c>
      <c r="G25" s="3">
        <f t="shared" si="5"/>
        <v>7.367424242424242E-2</v>
      </c>
      <c r="H25" s="25">
        <v>24</v>
      </c>
      <c r="I25" s="3">
        <f t="shared" si="0"/>
        <v>1037.3333333333333</v>
      </c>
      <c r="J25" s="3">
        <f t="shared" si="1"/>
        <v>103.73333333333333</v>
      </c>
      <c r="K25" s="4">
        <f t="shared" si="2"/>
        <v>85.58</v>
      </c>
      <c r="L25" s="25"/>
      <c r="M25" s="3">
        <f t="shared" si="3"/>
        <v>62.239999999999995</v>
      </c>
      <c r="N25" s="4">
        <f t="shared" si="4"/>
        <v>85.58</v>
      </c>
      <c r="O25" s="31">
        <v>2</v>
      </c>
      <c r="P25" s="31">
        <v>2</v>
      </c>
      <c r="Q25">
        <v>0</v>
      </c>
      <c r="R25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</row>
    <row r="26" spans="1:33" ht="15.75">
      <c r="A26" s="23" t="s">
        <v>80</v>
      </c>
      <c r="B26" s="23" t="s">
        <v>68</v>
      </c>
      <c r="C26" s="23" t="s">
        <v>39</v>
      </c>
      <c r="E26" s="23">
        <v>53</v>
      </c>
      <c r="F26" s="23">
        <v>808</v>
      </c>
      <c r="G26" s="3">
        <f t="shared" si="5"/>
        <v>0.15303030303030302</v>
      </c>
      <c r="H26" s="25">
        <v>24</v>
      </c>
      <c r="I26" s="3">
        <f t="shared" si="0"/>
        <v>2154.6666666666665</v>
      </c>
      <c r="J26" s="3">
        <f t="shared" si="1"/>
        <v>215.46666666666667</v>
      </c>
      <c r="K26" s="4">
        <f t="shared" si="2"/>
        <v>177.76</v>
      </c>
      <c r="L26" s="25"/>
      <c r="M26" s="3">
        <f t="shared" si="3"/>
        <v>129.27999999999997</v>
      </c>
      <c r="N26" s="4">
        <f t="shared" si="4"/>
        <v>177.76</v>
      </c>
      <c r="O26" s="31">
        <v>6</v>
      </c>
      <c r="P26" s="31">
        <v>6</v>
      </c>
      <c r="Q26">
        <v>0</v>
      </c>
      <c r="R26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</row>
    <row r="27" spans="1:33" s="24" customFormat="1" ht="15.75">
      <c r="A27" s="28"/>
      <c r="B27" s="28"/>
      <c r="C27" s="28"/>
      <c r="E27" s="38"/>
      <c r="F27" s="28"/>
      <c r="G27" s="38"/>
      <c r="I27" s="38"/>
      <c r="J27" s="38"/>
      <c r="K27" s="39"/>
      <c r="M27" s="38"/>
      <c r="N27" s="39"/>
      <c r="O27" s="39"/>
      <c r="P27" s="39"/>
      <c r="Q27"/>
      <c r="R27"/>
      <c r="AE27" s="38"/>
      <c r="AF27" s="38"/>
    </row>
    <row r="28" spans="1:33" ht="15.75">
      <c r="A28" s="23"/>
      <c r="B28" s="23"/>
      <c r="C28" s="23"/>
      <c r="E28" s="23"/>
      <c r="F28" s="23"/>
      <c r="G28" s="3"/>
      <c r="H28" s="25"/>
      <c r="I28" s="3"/>
      <c r="J28" s="3"/>
      <c r="K28" s="4"/>
      <c r="L28" s="25"/>
      <c r="M28" s="3"/>
      <c r="N28" s="4"/>
      <c r="O28" s="4"/>
      <c r="P28" s="4"/>
      <c r="Q28">
        <v>0</v>
      </c>
      <c r="R28">
        <v>0</v>
      </c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32"/>
      <c r="AF28" s="32"/>
    </row>
    <row r="29" spans="1:33">
      <c r="A29" t="s">
        <v>81</v>
      </c>
      <c r="B29" t="s">
        <v>82</v>
      </c>
      <c r="C29" t="s">
        <v>83</v>
      </c>
      <c r="E29">
        <v>51</v>
      </c>
      <c r="F29">
        <v>803</v>
      </c>
      <c r="G29" s="3">
        <f t="shared" si="5"/>
        <v>0.15208333333333332</v>
      </c>
      <c r="H29" s="25">
        <v>24</v>
      </c>
      <c r="I29" s="3">
        <f t="shared" si="0"/>
        <v>2141.3333333333335</v>
      </c>
      <c r="J29" s="3">
        <f t="shared" si="1"/>
        <v>214.13333333333335</v>
      </c>
      <c r="K29" s="4">
        <f t="shared" si="2"/>
        <v>176.66</v>
      </c>
      <c r="L29" s="25"/>
      <c r="M29" s="3">
        <f t="shared" si="3"/>
        <v>128.48000000000002</v>
      </c>
      <c r="N29" s="4">
        <f t="shared" si="4"/>
        <v>176.66000000000003</v>
      </c>
      <c r="O29" s="31">
        <v>0</v>
      </c>
      <c r="P29" s="31">
        <v>0</v>
      </c>
      <c r="Q29">
        <v>0</v>
      </c>
      <c r="R29">
        <v>0</v>
      </c>
      <c r="S29" s="34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32</v>
      </c>
      <c r="AB29" s="25">
        <v>0</v>
      </c>
      <c r="AC29" s="25">
        <v>0</v>
      </c>
      <c r="AD29" s="25">
        <v>0</v>
      </c>
      <c r="AE29" s="32">
        <v>0</v>
      </c>
      <c r="AF29" s="32">
        <v>0</v>
      </c>
      <c r="AG29" s="25"/>
    </row>
    <row r="30" spans="1:33">
      <c r="B30" t="s">
        <v>83</v>
      </c>
      <c r="C30" t="s">
        <v>85</v>
      </c>
      <c r="E30">
        <v>43</v>
      </c>
      <c r="F30">
        <v>987</v>
      </c>
      <c r="G30" s="3">
        <f t="shared" si="5"/>
        <v>0.18693181818181817</v>
      </c>
      <c r="H30" s="25">
        <v>24</v>
      </c>
      <c r="I30" s="3">
        <f t="shared" si="0"/>
        <v>2632</v>
      </c>
      <c r="J30" s="3">
        <f t="shared" si="1"/>
        <v>263.2</v>
      </c>
      <c r="K30" s="4">
        <f t="shared" si="2"/>
        <v>217.14</v>
      </c>
      <c r="L30" s="25"/>
      <c r="M30" s="3">
        <f t="shared" si="3"/>
        <v>157.91999999999999</v>
      </c>
      <c r="N30" s="4">
        <f t="shared" si="4"/>
        <v>217.14000000000001</v>
      </c>
      <c r="O30" s="31">
        <v>0</v>
      </c>
      <c r="P30" s="31">
        <v>0</v>
      </c>
      <c r="Q30">
        <v>0</v>
      </c>
      <c r="R30">
        <v>0</v>
      </c>
      <c r="S30" s="34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32</v>
      </c>
      <c r="AB30" s="25">
        <v>0</v>
      </c>
      <c r="AC30" s="25">
        <v>0</v>
      </c>
      <c r="AD30" s="25">
        <v>0</v>
      </c>
      <c r="AE30" s="32">
        <v>0</v>
      </c>
      <c r="AF30" s="32">
        <v>0</v>
      </c>
    </row>
    <row r="31" spans="1:33">
      <c r="B31" t="s">
        <v>85</v>
      </c>
      <c r="C31" t="s">
        <v>86</v>
      </c>
      <c r="E31">
        <v>52</v>
      </c>
      <c r="F31">
        <v>606</v>
      </c>
      <c r="G31" s="3">
        <f t="shared" si="5"/>
        <v>0.11477272727272728</v>
      </c>
      <c r="H31" s="25">
        <v>24</v>
      </c>
      <c r="I31" s="3">
        <f t="shared" si="0"/>
        <v>1616</v>
      </c>
      <c r="J31" s="3">
        <f t="shared" si="1"/>
        <v>161.60000000000002</v>
      </c>
      <c r="K31" s="4">
        <f t="shared" si="2"/>
        <v>133.32</v>
      </c>
      <c r="L31" s="25"/>
      <c r="M31" s="3">
        <f t="shared" si="3"/>
        <v>96.96</v>
      </c>
      <c r="N31" s="4">
        <f t="shared" si="4"/>
        <v>133.32</v>
      </c>
      <c r="O31" s="31">
        <v>0</v>
      </c>
      <c r="P31" s="31">
        <v>0</v>
      </c>
      <c r="Q31">
        <v>0</v>
      </c>
      <c r="R31">
        <v>0</v>
      </c>
      <c r="S31" s="34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32</v>
      </c>
      <c r="AB31" s="25">
        <v>0</v>
      </c>
      <c r="AC31" s="25">
        <v>0</v>
      </c>
      <c r="AD31" s="25">
        <v>0</v>
      </c>
      <c r="AE31" s="32">
        <v>0</v>
      </c>
      <c r="AF31" s="32">
        <v>0</v>
      </c>
    </row>
    <row r="32" spans="1:33">
      <c r="B32" t="s">
        <v>86</v>
      </c>
      <c r="C32" t="s">
        <v>87</v>
      </c>
      <c r="E32">
        <v>38</v>
      </c>
      <c r="F32">
        <v>248</v>
      </c>
      <c r="G32" s="3">
        <f t="shared" si="5"/>
        <v>4.6969696969696967E-2</v>
      </c>
      <c r="H32" s="25">
        <v>24</v>
      </c>
      <c r="I32" s="3">
        <f t="shared" si="0"/>
        <v>661.33333333333337</v>
      </c>
      <c r="J32" s="3">
        <f t="shared" si="1"/>
        <v>66.13333333333334</v>
      </c>
      <c r="K32" s="4">
        <f t="shared" si="2"/>
        <v>54.56</v>
      </c>
      <c r="L32" s="25"/>
      <c r="M32" s="3">
        <f t="shared" si="3"/>
        <v>39.68</v>
      </c>
      <c r="N32" s="4">
        <f t="shared" si="4"/>
        <v>54.56</v>
      </c>
      <c r="O32" s="31">
        <v>0</v>
      </c>
      <c r="P32" s="31">
        <v>0</v>
      </c>
      <c r="Q32">
        <v>0</v>
      </c>
      <c r="R32">
        <v>0</v>
      </c>
      <c r="S32" s="34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16</v>
      </c>
      <c r="AB32" s="25">
        <v>0</v>
      </c>
      <c r="AC32" s="25">
        <v>0</v>
      </c>
      <c r="AD32" s="25">
        <v>0</v>
      </c>
      <c r="AE32" s="32">
        <v>0</v>
      </c>
      <c r="AF32" s="32">
        <v>0</v>
      </c>
    </row>
    <row r="33" spans="1:32">
      <c r="B33" t="s">
        <v>87</v>
      </c>
      <c r="C33" t="s">
        <v>88</v>
      </c>
      <c r="E33">
        <v>33</v>
      </c>
      <c r="F33">
        <v>660</v>
      </c>
      <c r="G33" s="3">
        <f t="shared" si="5"/>
        <v>0.125</v>
      </c>
      <c r="H33" s="25">
        <v>24</v>
      </c>
      <c r="I33" s="3">
        <f t="shared" si="0"/>
        <v>1760</v>
      </c>
      <c r="J33" s="3">
        <f t="shared" si="1"/>
        <v>176</v>
      </c>
      <c r="K33" s="4">
        <f t="shared" si="2"/>
        <v>145.19999999999999</v>
      </c>
      <c r="L33" s="25"/>
      <c r="M33" s="3">
        <f t="shared" si="3"/>
        <v>105.6</v>
      </c>
      <c r="N33" s="4">
        <f t="shared" si="4"/>
        <v>145.20000000000002</v>
      </c>
      <c r="O33" s="31">
        <v>0</v>
      </c>
      <c r="P33" s="31">
        <v>0</v>
      </c>
      <c r="Q33">
        <v>0</v>
      </c>
      <c r="R33">
        <v>0</v>
      </c>
      <c r="S33" s="34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16</v>
      </c>
      <c r="AB33" s="25">
        <v>0</v>
      </c>
      <c r="AC33" s="25">
        <v>0</v>
      </c>
      <c r="AD33" s="25">
        <v>0</v>
      </c>
      <c r="AE33" s="32">
        <v>0</v>
      </c>
      <c r="AF33" s="32">
        <v>0</v>
      </c>
    </row>
    <row r="34" spans="1:32">
      <c r="A34" t="s">
        <v>83</v>
      </c>
      <c r="B34" t="s">
        <v>81</v>
      </c>
      <c r="C34" t="s">
        <v>89</v>
      </c>
      <c r="E34">
        <v>58</v>
      </c>
      <c r="F34">
        <v>507</v>
      </c>
      <c r="G34" s="3">
        <f t="shared" si="5"/>
        <v>9.6022727272727273E-2</v>
      </c>
      <c r="H34" s="25">
        <v>24</v>
      </c>
      <c r="I34" s="3">
        <f t="shared" si="0"/>
        <v>1352</v>
      </c>
      <c r="J34" s="3">
        <f t="shared" si="1"/>
        <v>135.20000000000002</v>
      </c>
      <c r="K34" s="4">
        <f t="shared" si="2"/>
        <v>111.54</v>
      </c>
      <c r="L34" s="25"/>
      <c r="M34" s="3">
        <f t="shared" si="3"/>
        <v>81.11999999999999</v>
      </c>
      <c r="N34" s="4">
        <f t="shared" si="4"/>
        <v>111.54</v>
      </c>
      <c r="O34" s="31">
        <v>0</v>
      </c>
      <c r="P34" s="31">
        <v>0</v>
      </c>
      <c r="Q34">
        <v>0</v>
      </c>
      <c r="R34">
        <v>0</v>
      </c>
      <c r="S34" s="34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16</v>
      </c>
      <c r="AB34" s="25">
        <v>0</v>
      </c>
      <c r="AC34" s="25">
        <v>0</v>
      </c>
      <c r="AD34" s="25">
        <v>0</v>
      </c>
      <c r="AE34" s="32">
        <v>0</v>
      </c>
      <c r="AF34" s="32">
        <v>0</v>
      </c>
    </row>
    <row r="35" spans="1:32">
      <c r="B35" t="s">
        <v>89</v>
      </c>
      <c r="C35" t="s">
        <v>85</v>
      </c>
      <c r="E35">
        <v>50</v>
      </c>
      <c r="F35">
        <v>643</v>
      </c>
      <c r="G35" s="3">
        <f t="shared" si="5"/>
        <v>0.12178030303030303</v>
      </c>
      <c r="H35" s="25">
        <v>24</v>
      </c>
      <c r="I35" s="3">
        <f t="shared" si="0"/>
        <v>1714.6666666666667</v>
      </c>
      <c r="J35" s="3">
        <f t="shared" si="1"/>
        <v>171.4666666666667</v>
      </c>
      <c r="K35" s="4">
        <f t="shared" si="2"/>
        <v>141.46</v>
      </c>
      <c r="L35" s="25"/>
      <c r="M35" s="3">
        <f t="shared" si="3"/>
        <v>102.88</v>
      </c>
      <c r="N35" s="4">
        <f t="shared" si="4"/>
        <v>141.46</v>
      </c>
      <c r="O35" s="31">
        <v>0</v>
      </c>
      <c r="P35" s="31">
        <v>0</v>
      </c>
      <c r="Q35">
        <v>0</v>
      </c>
      <c r="R35">
        <v>0</v>
      </c>
      <c r="S35" s="34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32">
        <v>0</v>
      </c>
      <c r="AF35" s="32">
        <v>0</v>
      </c>
    </row>
    <row r="36" spans="1:32">
      <c r="B36" t="s">
        <v>85</v>
      </c>
      <c r="C36" t="s">
        <v>87</v>
      </c>
      <c r="E36">
        <v>60</v>
      </c>
      <c r="F36">
        <v>856</v>
      </c>
      <c r="G36" s="3">
        <f t="shared" si="5"/>
        <v>0.16212121212121211</v>
      </c>
      <c r="H36" s="25">
        <v>24</v>
      </c>
      <c r="I36" s="3">
        <f t="shared" si="0"/>
        <v>2282.6666666666665</v>
      </c>
      <c r="J36" s="3">
        <f t="shared" si="1"/>
        <v>228.26666666666665</v>
      </c>
      <c r="K36" s="4">
        <f t="shared" si="2"/>
        <v>188.32</v>
      </c>
      <c r="L36" s="25"/>
      <c r="M36" s="3">
        <f t="shared" si="3"/>
        <v>136.95999999999998</v>
      </c>
      <c r="N36" s="4">
        <f t="shared" si="4"/>
        <v>188.32</v>
      </c>
      <c r="O36" s="31">
        <v>0</v>
      </c>
      <c r="P36" s="31">
        <v>0</v>
      </c>
      <c r="Q36">
        <v>0</v>
      </c>
      <c r="R36">
        <v>0</v>
      </c>
      <c r="S36" s="34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32">
        <v>0</v>
      </c>
      <c r="AF36" s="32">
        <v>0</v>
      </c>
    </row>
    <row r="37" spans="1:32">
      <c r="B37" t="s">
        <v>87</v>
      </c>
      <c r="C37" t="s">
        <v>39</v>
      </c>
      <c r="E37">
        <v>54</v>
      </c>
      <c r="F37">
        <v>252</v>
      </c>
      <c r="G37" s="3">
        <f t="shared" si="5"/>
        <v>4.7727272727272729E-2</v>
      </c>
      <c r="H37" s="25">
        <v>24</v>
      </c>
      <c r="I37" s="3">
        <f t="shared" si="0"/>
        <v>672</v>
      </c>
      <c r="J37" s="3">
        <f t="shared" si="1"/>
        <v>67.2</v>
      </c>
      <c r="K37" s="4">
        <f t="shared" si="2"/>
        <v>55.44</v>
      </c>
      <c r="L37" s="25"/>
      <c r="M37" s="3">
        <f t="shared" si="3"/>
        <v>40.32</v>
      </c>
      <c r="N37" s="4">
        <f t="shared" si="4"/>
        <v>55.440000000000005</v>
      </c>
      <c r="O37" s="31">
        <v>0</v>
      </c>
      <c r="P37" s="31">
        <v>0</v>
      </c>
      <c r="Q37">
        <v>0</v>
      </c>
      <c r="R37">
        <v>0</v>
      </c>
      <c r="S37" s="34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32">
        <v>0</v>
      </c>
      <c r="AF37" s="32">
        <v>0</v>
      </c>
    </row>
    <row r="38" spans="1:32">
      <c r="A38" t="s">
        <v>89</v>
      </c>
      <c r="B38" t="s">
        <v>83</v>
      </c>
      <c r="C38" t="s">
        <v>39</v>
      </c>
      <c r="E38">
        <v>47</v>
      </c>
      <c r="F38">
        <v>307</v>
      </c>
      <c r="G38" s="3">
        <f t="shared" si="5"/>
        <v>5.8143939393939394E-2</v>
      </c>
      <c r="H38" s="25">
        <v>24</v>
      </c>
      <c r="I38" s="3">
        <f t="shared" si="0"/>
        <v>818.66666666666663</v>
      </c>
      <c r="J38" s="3">
        <f t="shared" si="1"/>
        <v>81.866666666666674</v>
      </c>
      <c r="K38" s="4">
        <f t="shared" si="2"/>
        <v>67.540000000000006</v>
      </c>
      <c r="L38" s="25"/>
      <c r="M38" s="3">
        <f t="shared" si="3"/>
        <v>49.12</v>
      </c>
      <c r="N38" s="4">
        <f t="shared" si="4"/>
        <v>67.540000000000006</v>
      </c>
      <c r="O38" s="31">
        <v>0</v>
      </c>
      <c r="P38" s="31">
        <v>0</v>
      </c>
      <c r="Q38">
        <v>0</v>
      </c>
      <c r="R38">
        <v>0</v>
      </c>
      <c r="S38" s="34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16</v>
      </c>
      <c r="AB38" s="25">
        <v>0</v>
      </c>
      <c r="AC38" s="25">
        <v>0</v>
      </c>
      <c r="AD38" s="25">
        <v>0</v>
      </c>
      <c r="AE38" s="32">
        <v>0</v>
      </c>
      <c r="AF38" s="32">
        <v>0</v>
      </c>
    </row>
    <row r="39" spans="1:32">
      <c r="A39" t="s">
        <v>84</v>
      </c>
      <c r="B39" t="s">
        <v>148</v>
      </c>
      <c r="C39" t="s">
        <v>85</v>
      </c>
      <c r="E39">
        <v>37</v>
      </c>
      <c r="F39">
        <v>653</v>
      </c>
      <c r="G39" s="3">
        <f t="shared" si="5"/>
        <v>0.12367424242424242</v>
      </c>
      <c r="H39" s="25">
        <v>24</v>
      </c>
      <c r="I39" s="3">
        <f t="shared" si="0"/>
        <v>1741.3333333333333</v>
      </c>
      <c r="J39" s="3">
        <f t="shared" si="1"/>
        <v>174.13333333333333</v>
      </c>
      <c r="K39" s="4">
        <f t="shared" si="2"/>
        <v>143.66</v>
      </c>
      <c r="L39" s="25"/>
      <c r="M39" s="3">
        <f t="shared" si="3"/>
        <v>104.47999999999999</v>
      </c>
      <c r="N39" s="4">
        <f t="shared" si="4"/>
        <v>143.66</v>
      </c>
      <c r="O39" s="31">
        <v>0</v>
      </c>
      <c r="P39" s="31">
        <v>0</v>
      </c>
      <c r="Q39">
        <v>0</v>
      </c>
      <c r="R39">
        <v>0</v>
      </c>
      <c r="S39" s="34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32">
        <v>0</v>
      </c>
      <c r="AF39" s="32">
        <v>0</v>
      </c>
    </row>
    <row r="40" spans="1:32">
      <c r="B40" t="s">
        <v>85</v>
      </c>
      <c r="C40" t="s">
        <v>86</v>
      </c>
      <c r="E40">
        <v>56</v>
      </c>
      <c r="F40">
        <v>605</v>
      </c>
      <c r="G40" s="3">
        <f t="shared" si="5"/>
        <v>0.11458333333333333</v>
      </c>
      <c r="H40" s="25">
        <v>24</v>
      </c>
      <c r="I40" s="3">
        <f t="shared" si="0"/>
        <v>1613.3333333333333</v>
      </c>
      <c r="J40" s="3">
        <f t="shared" si="1"/>
        <v>161.33333333333334</v>
      </c>
      <c r="K40" s="4">
        <f t="shared" si="2"/>
        <v>133.1</v>
      </c>
      <c r="L40" s="25"/>
      <c r="M40" s="3">
        <f t="shared" si="3"/>
        <v>96.8</v>
      </c>
      <c r="N40" s="4">
        <f t="shared" si="4"/>
        <v>133.1</v>
      </c>
      <c r="O40" s="31">
        <v>0</v>
      </c>
      <c r="P40" s="31">
        <v>0</v>
      </c>
      <c r="Q40">
        <v>0</v>
      </c>
      <c r="R40">
        <v>0</v>
      </c>
      <c r="S40" s="34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32">
        <v>0</v>
      </c>
      <c r="AF40" s="32">
        <v>0</v>
      </c>
    </row>
    <row r="41" spans="1:32">
      <c r="B41" t="s">
        <v>86</v>
      </c>
      <c r="C41" t="s">
        <v>39</v>
      </c>
      <c r="F41">
        <v>800</v>
      </c>
      <c r="G41" s="3">
        <f t="shared" si="5"/>
        <v>0.15151515151515152</v>
      </c>
      <c r="H41" s="25">
        <v>24</v>
      </c>
      <c r="I41" s="3">
        <f t="shared" si="0"/>
        <v>2133.3333333333335</v>
      </c>
      <c r="J41" s="3">
        <f t="shared" si="1"/>
        <v>213.33333333333337</v>
      </c>
      <c r="K41" s="4">
        <f t="shared" si="2"/>
        <v>176</v>
      </c>
      <c r="L41" s="25"/>
      <c r="M41" s="3">
        <f t="shared" si="3"/>
        <v>128</v>
      </c>
      <c r="N41" s="4">
        <f t="shared" si="4"/>
        <v>176.00000000000003</v>
      </c>
      <c r="O41" s="31">
        <v>0</v>
      </c>
      <c r="P41" s="31">
        <v>0</v>
      </c>
      <c r="Q41">
        <v>0</v>
      </c>
      <c r="R41">
        <v>0</v>
      </c>
      <c r="S41" s="34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32">
        <v>0</v>
      </c>
      <c r="AF41" s="32">
        <v>0</v>
      </c>
    </row>
    <row r="42" spans="1:32" ht="15.75">
      <c r="A42" t="s">
        <v>85</v>
      </c>
      <c r="B42" t="s">
        <v>83</v>
      </c>
      <c r="C42" t="s">
        <v>81</v>
      </c>
      <c r="D42" s="23"/>
      <c r="E42">
        <v>55</v>
      </c>
      <c r="F42">
        <v>660</v>
      </c>
      <c r="G42" s="3">
        <f t="shared" si="5"/>
        <v>0.125</v>
      </c>
      <c r="H42" s="25">
        <v>24</v>
      </c>
      <c r="I42" s="3">
        <f t="shared" si="0"/>
        <v>1760</v>
      </c>
      <c r="J42" s="3">
        <f t="shared" si="1"/>
        <v>176</v>
      </c>
      <c r="K42" s="4">
        <f t="shared" si="2"/>
        <v>145.19999999999999</v>
      </c>
      <c r="L42" s="25"/>
      <c r="M42" s="3">
        <f t="shared" si="3"/>
        <v>105.6</v>
      </c>
      <c r="N42" s="4">
        <f t="shared" si="4"/>
        <v>145.20000000000002</v>
      </c>
      <c r="O42" s="31">
        <v>0</v>
      </c>
      <c r="P42" s="31">
        <v>0</v>
      </c>
      <c r="Q42">
        <v>0</v>
      </c>
      <c r="R42">
        <v>0</v>
      </c>
      <c r="S42" s="34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32</v>
      </c>
      <c r="AB42" s="25">
        <v>0</v>
      </c>
      <c r="AC42" s="25">
        <v>0</v>
      </c>
      <c r="AD42" s="25">
        <v>0</v>
      </c>
      <c r="AE42" s="32">
        <v>0</v>
      </c>
      <c r="AF42" s="32">
        <v>0</v>
      </c>
    </row>
    <row r="43" spans="1:32" ht="15.75">
      <c r="B43" t="s">
        <v>81</v>
      </c>
      <c r="C43" t="s">
        <v>84</v>
      </c>
      <c r="D43" s="26"/>
      <c r="E43">
        <v>33</v>
      </c>
      <c r="F43">
        <v>656</v>
      </c>
      <c r="G43" s="3">
        <f t="shared" si="5"/>
        <v>0.12424242424242424</v>
      </c>
      <c r="H43" s="25">
        <v>24</v>
      </c>
      <c r="I43" s="3">
        <f t="shared" si="0"/>
        <v>1749.3333333333333</v>
      </c>
      <c r="J43" s="3">
        <f t="shared" si="1"/>
        <v>174.93333333333334</v>
      </c>
      <c r="K43" s="4">
        <f t="shared" si="2"/>
        <v>144.32</v>
      </c>
      <c r="L43" s="25"/>
      <c r="M43" s="3">
        <f t="shared" si="3"/>
        <v>104.96</v>
      </c>
      <c r="N43" s="4">
        <f t="shared" si="4"/>
        <v>144.32</v>
      </c>
      <c r="O43" s="31">
        <v>0</v>
      </c>
      <c r="P43" s="31">
        <v>0</v>
      </c>
      <c r="Q43">
        <v>0</v>
      </c>
      <c r="R43">
        <v>0</v>
      </c>
      <c r="S43" s="34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32</v>
      </c>
      <c r="AB43" s="25">
        <v>0</v>
      </c>
      <c r="AC43" s="25">
        <v>0</v>
      </c>
      <c r="AD43" s="25">
        <v>0</v>
      </c>
      <c r="AE43" s="32">
        <v>0</v>
      </c>
      <c r="AF43" s="32">
        <v>0</v>
      </c>
    </row>
    <row r="44" spans="1:32" ht="15.75">
      <c r="A44" t="s">
        <v>87</v>
      </c>
      <c r="B44" t="s">
        <v>83</v>
      </c>
      <c r="C44" t="s">
        <v>81</v>
      </c>
      <c r="D44" s="23"/>
      <c r="E44">
        <v>58</v>
      </c>
      <c r="F44">
        <v>657</v>
      </c>
      <c r="G44" s="3">
        <f t="shared" si="5"/>
        <v>0.12443181818181819</v>
      </c>
      <c r="H44" s="25">
        <v>24</v>
      </c>
      <c r="I44" s="3">
        <f t="shared" si="0"/>
        <v>1752</v>
      </c>
      <c r="J44" s="3">
        <f t="shared" si="1"/>
        <v>175.20000000000002</v>
      </c>
      <c r="K44" s="4">
        <f t="shared" si="2"/>
        <v>144.54</v>
      </c>
      <c r="L44" s="25"/>
      <c r="M44" s="3">
        <f t="shared" si="3"/>
        <v>105.11999999999999</v>
      </c>
      <c r="N44" s="4">
        <f t="shared" si="4"/>
        <v>144.54000000000002</v>
      </c>
      <c r="O44" s="31">
        <v>0</v>
      </c>
      <c r="P44" s="31">
        <v>0</v>
      </c>
      <c r="Q44">
        <v>0</v>
      </c>
      <c r="R44">
        <v>0</v>
      </c>
      <c r="S44" s="34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32</v>
      </c>
      <c r="AB44" s="25">
        <v>0</v>
      </c>
      <c r="AC44" s="25">
        <v>0</v>
      </c>
      <c r="AD44" s="25">
        <v>0</v>
      </c>
      <c r="AE44" s="32">
        <v>0</v>
      </c>
      <c r="AF44" s="32">
        <v>0</v>
      </c>
    </row>
    <row r="45" spans="1:32" ht="15.75">
      <c r="A45" s="23" t="s">
        <v>149</v>
      </c>
      <c r="B45" s="23" t="s">
        <v>81</v>
      </c>
      <c r="C45" s="23" t="s">
        <v>84</v>
      </c>
      <c r="E45" s="23">
        <v>53</v>
      </c>
      <c r="F45" s="23">
        <v>655</v>
      </c>
      <c r="G45" s="3">
        <f t="shared" si="5"/>
        <v>0.1240530303030303</v>
      </c>
      <c r="H45" s="25">
        <v>24</v>
      </c>
      <c r="I45" s="3">
        <f t="shared" si="0"/>
        <v>1746.6666666666667</v>
      </c>
      <c r="J45" s="3">
        <f t="shared" si="1"/>
        <v>174.66666666666669</v>
      </c>
      <c r="K45" s="4">
        <f t="shared" si="2"/>
        <v>144.1</v>
      </c>
      <c r="L45" s="25"/>
      <c r="M45" s="3">
        <f t="shared" si="3"/>
        <v>104.8</v>
      </c>
      <c r="N45" s="4">
        <f t="shared" si="4"/>
        <v>144.10000000000002</v>
      </c>
      <c r="O45" s="31">
        <v>0</v>
      </c>
      <c r="P45" s="31">
        <v>0</v>
      </c>
      <c r="Q45">
        <v>0</v>
      </c>
      <c r="R45">
        <v>0</v>
      </c>
      <c r="S45" s="34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32</v>
      </c>
      <c r="AB45" s="25">
        <v>0</v>
      </c>
      <c r="AC45" s="25">
        <v>0</v>
      </c>
      <c r="AD45" s="25">
        <v>0</v>
      </c>
      <c r="AE45" s="32">
        <v>0</v>
      </c>
      <c r="AF45" s="32">
        <v>0</v>
      </c>
    </row>
    <row r="46" spans="1:32" s="24" customFormat="1" ht="15.75">
      <c r="A46" s="28"/>
      <c r="B46" s="28"/>
      <c r="C46" s="28"/>
      <c r="E46" s="38"/>
      <c r="F46" s="28"/>
      <c r="G46" s="38"/>
      <c r="I46" s="38"/>
      <c r="J46" s="38"/>
      <c r="K46" s="39"/>
      <c r="M46" s="38"/>
      <c r="N46" s="39"/>
      <c r="O46" s="39"/>
      <c r="P46" s="39"/>
      <c r="Q46"/>
      <c r="R46"/>
      <c r="AE46" s="38"/>
      <c r="AF46" s="38"/>
    </row>
    <row r="47" spans="1:32" s="25" customFormat="1" ht="15.75">
      <c r="A47" s="26"/>
      <c r="B47" s="26"/>
      <c r="C47" s="26"/>
      <c r="E47" s="32"/>
      <c r="F47" s="26"/>
      <c r="G47" s="32"/>
      <c r="I47" s="32"/>
      <c r="J47" s="32"/>
      <c r="K47" s="33"/>
      <c r="M47" s="32"/>
      <c r="N47" s="33"/>
      <c r="O47" s="33"/>
      <c r="P47" s="33"/>
      <c r="Q47"/>
      <c r="R47"/>
      <c r="AE47" s="32"/>
      <c r="AF47" s="32"/>
    </row>
    <row r="48" spans="1:32">
      <c r="A48" t="s">
        <v>90</v>
      </c>
      <c r="B48" t="s">
        <v>91</v>
      </c>
      <c r="C48" t="s">
        <v>92</v>
      </c>
      <c r="E48">
        <v>33</v>
      </c>
      <c r="F48">
        <v>468</v>
      </c>
      <c r="G48" s="3">
        <f t="shared" si="5"/>
        <v>8.8636363636363638E-2</v>
      </c>
      <c r="H48" s="25">
        <v>30</v>
      </c>
      <c r="I48" s="3">
        <f t="shared" si="0"/>
        <v>1560</v>
      </c>
      <c r="J48" s="3">
        <f t="shared" si="1"/>
        <v>156</v>
      </c>
      <c r="K48" s="4">
        <f t="shared" si="2"/>
        <v>128.69999999999999</v>
      </c>
      <c r="L48" s="25"/>
      <c r="M48" s="3">
        <f t="shared" si="3"/>
        <v>93.6</v>
      </c>
      <c r="N48" s="4">
        <f t="shared" si="4"/>
        <v>128.70000000000002</v>
      </c>
      <c r="O48" s="31">
        <v>2</v>
      </c>
      <c r="P48" s="31">
        <v>2</v>
      </c>
      <c r="Q48">
        <v>1</v>
      </c>
      <c r="R48">
        <v>1</v>
      </c>
      <c r="S48" s="34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18</v>
      </c>
      <c r="AB48" s="25">
        <v>0</v>
      </c>
      <c r="AC48" s="25">
        <v>0</v>
      </c>
      <c r="AD48" s="25">
        <v>0</v>
      </c>
      <c r="AE48" s="32">
        <v>0</v>
      </c>
      <c r="AF48" s="32">
        <v>0</v>
      </c>
    </row>
    <row r="49" spans="1:32">
      <c r="B49" t="s">
        <v>92</v>
      </c>
      <c r="C49" t="s">
        <v>93</v>
      </c>
      <c r="E49">
        <v>35</v>
      </c>
      <c r="F49">
        <v>532</v>
      </c>
      <c r="G49" s="3">
        <f t="shared" si="5"/>
        <v>0.10075757575757575</v>
      </c>
      <c r="H49" s="25">
        <v>30</v>
      </c>
      <c r="I49" s="3">
        <f t="shared" si="0"/>
        <v>1773.3333333333333</v>
      </c>
      <c r="J49" s="3">
        <f t="shared" si="1"/>
        <v>177.33333333333334</v>
      </c>
      <c r="K49" s="4">
        <f t="shared" si="2"/>
        <v>146.30000000000001</v>
      </c>
      <c r="L49" s="25"/>
      <c r="M49" s="3">
        <f t="shared" si="3"/>
        <v>106.39999999999999</v>
      </c>
      <c r="N49" s="4">
        <f t="shared" si="4"/>
        <v>146.30000000000001</v>
      </c>
      <c r="O49" s="31">
        <v>2</v>
      </c>
      <c r="P49" s="31">
        <v>2</v>
      </c>
      <c r="Q49">
        <v>0</v>
      </c>
      <c r="R49">
        <v>0</v>
      </c>
      <c r="S49" s="34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32">
        <v>0</v>
      </c>
      <c r="AF49" s="32">
        <v>0</v>
      </c>
    </row>
    <row r="50" spans="1:32">
      <c r="B50" t="s">
        <v>93</v>
      </c>
      <c r="C50" t="s">
        <v>94</v>
      </c>
      <c r="E50">
        <v>31</v>
      </c>
      <c r="F50">
        <v>1093</v>
      </c>
      <c r="G50" s="3">
        <f t="shared" si="5"/>
        <v>0.20700757575757575</v>
      </c>
      <c r="H50" s="25">
        <v>30</v>
      </c>
      <c r="I50" s="3">
        <f t="shared" si="0"/>
        <v>3643.3333333333335</v>
      </c>
      <c r="J50" s="3">
        <f t="shared" si="1"/>
        <v>364.33333333333337</v>
      </c>
      <c r="K50" s="4">
        <f t="shared" si="2"/>
        <v>300.57499999999999</v>
      </c>
      <c r="L50" s="25"/>
      <c r="M50" s="3">
        <f t="shared" si="3"/>
        <v>218.6</v>
      </c>
      <c r="N50" s="4">
        <f t="shared" si="4"/>
        <v>300.57500000000005</v>
      </c>
      <c r="O50" s="31">
        <v>5</v>
      </c>
      <c r="P50" s="31">
        <v>5</v>
      </c>
      <c r="Q50">
        <v>0</v>
      </c>
      <c r="R50">
        <v>0</v>
      </c>
      <c r="S50" s="34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32">
        <v>0</v>
      </c>
      <c r="AF50" s="32">
        <v>0</v>
      </c>
    </row>
    <row r="51" spans="1:32">
      <c r="B51" t="s">
        <v>95</v>
      </c>
      <c r="C51" t="s">
        <v>39</v>
      </c>
      <c r="E51">
        <v>34</v>
      </c>
      <c r="F51">
        <v>1004</v>
      </c>
      <c r="G51" s="3">
        <f t="shared" si="5"/>
        <v>0.19015151515151515</v>
      </c>
      <c r="H51" s="25">
        <v>30</v>
      </c>
      <c r="I51" s="3">
        <f t="shared" si="0"/>
        <v>3346.6666666666665</v>
      </c>
      <c r="J51" s="3">
        <f t="shared" si="1"/>
        <v>334.66666666666669</v>
      </c>
      <c r="K51" s="4">
        <f t="shared" si="2"/>
        <v>276.10000000000002</v>
      </c>
      <c r="L51" s="25"/>
      <c r="M51" s="3">
        <f t="shared" si="3"/>
        <v>200.79999999999998</v>
      </c>
      <c r="N51" s="4">
        <f t="shared" si="4"/>
        <v>276.10000000000002</v>
      </c>
      <c r="O51" s="31">
        <v>5</v>
      </c>
      <c r="P51" s="31">
        <v>5</v>
      </c>
      <c r="Q51">
        <v>0</v>
      </c>
      <c r="R51">
        <v>0</v>
      </c>
      <c r="S51" s="34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32">
        <v>0</v>
      </c>
      <c r="AF51" s="32">
        <v>0</v>
      </c>
    </row>
    <row r="52" spans="1:32" ht="15.75">
      <c r="A52" s="23" t="s">
        <v>92</v>
      </c>
      <c r="B52" s="23" t="s">
        <v>90</v>
      </c>
      <c r="C52" s="23" t="s">
        <v>39</v>
      </c>
      <c r="E52" s="23">
        <v>33</v>
      </c>
      <c r="F52" s="23">
        <v>584</v>
      </c>
      <c r="G52" s="3">
        <f t="shared" si="5"/>
        <v>0.11060606060606061</v>
      </c>
      <c r="H52" s="25">
        <v>30</v>
      </c>
      <c r="I52" s="3">
        <f t="shared" si="0"/>
        <v>1946.6666666666667</v>
      </c>
      <c r="J52" s="3">
        <f t="shared" si="1"/>
        <v>194.66666666666669</v>
      </c>
      <c r="K52" s="4">
        <f t="shared" si="2"/>
        <v>160.6</v>
      </c>
      <c r="L52" s="25"/>
      <c r="M52" s="3">
        <f t="shared" si="3"/>
        <v>116.8</v>
      </c>
      <c r="N52" s="4">
        <f t="shared" si="4"/>
        <v>160.60000000000002</v>
      </c>
      <c r="O52" s="31">
        <v>3</v>
      </c>
      <c r="P52" s="31">
        <v>3</v>
      </c>
      <c r="Q52">
        <v>0</v>
      </c>
      <c r="R52">
        <v>0</v>
      </c>
      <c r="S52" s="34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18</v>
      </c>
      <c r="AB52" s="25">
        <v>0</v>
      </c>
      <c r="AC52" s="25">
        <v>0</v>
      </c>
      <c r="AD52" s="25">
        <v>0</v>
      </c>
      <c r="AE52" s="32">
        <v>0</v>
      </c>
      <c r="AF52" s="32">
        <v>0</v>
      </c>
    </row>
    <row r="53" spans="1:32" s="24" customFormat="1" ht="15.75">
      <c r="A53" s="28"/>
      <c r="B53" s="28"/>
      <c r="C53" s="28"/>
      <c r="E53" s="38"/>
      <c r="F53" s="28"/>
      <c r="G53" s="38"/>
      <c r="I53" s="38"/>
      <c r="J53" s="38"/>
      <c r="K53" s="39"/>
      <c r="M53" s="38"/>
      <c r="N53" s="39"/>
      <c r="O53" s="39"/>
      <c r="P53" s="39"/>
      <c r="Q53"/>
      <c r="R53"/>
      <c r="AE53" s="38"/>
      <c r="AF53" s="38"/>
    </row>
    <row r="54" spans="1:32" ht="15.75">
      <c r="A54" s="23"/>
      <c r="B54" s="23"/>
      <c r="C54" s="23"/>
      <c r="E54" s="23"/>
      <c r="F54" s="23"/>
      <c r="G54" s="3"/>
      <c r="H54" s="25"/>
      <c r="I54" s="3"/>
      <c r="J54" s="3"/>
      <c r="K54" s="4"/>
      <c r="L54" s="25"/>
      <c r="M54" s="3"/>
      <c r="N54" s="4"/>
      <c r="O54" s="4"/>
      <c r="P54" s="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32"/>
      <c r="AF54" s="32"/>
    </row>
    <row r="55" spans="1:32">
      <c r="A55" t="s">
        <v>96</v>
      </c>
      <c r="B55" t="s">
        <v>154</v>
      </c>
      <c r="C55" t="s">
        <v>98</v>
      </c>
      <c r="E55">
        <v>43</v>
      </c>
      <c r="F55">
        <v>3353</v>
      </c>
      <c r="G55" s="3">
        <f t="shared" si="5"/>
        <v>0.63503787878787876</v>
      </c>
      <c r="H55" s="25">
        <v>24</v>
      </c>
      <c r="I55" s="3">
        <f t="shared" si="0"/>
        <v>8941.3333333333339</v>
      </c>
      <c r="J55" s="3">
        <f t="shared" si="1"/>
        <v>894.13333333333344</v>
      </c>
      <c r="K55" s="4">
        <f t="shared" si="2"/>
        <v>737.66</v>
      </c>
      <c r="L55" s="25"/>
      <c r="M55" s="3">
        <f t="shared" si="3"/>
        <v>536.48</v>
      </c>
      <c r="N55" s="4">
        <f t="shared" si="4"/>
        <v>737.66000000000008</v>
      </c>
      <c r="O55" s="31">
        <v>4</v>
      </c>
      <c r="P55" s="31">
        <v>4</v>
      </c>
      <c r="Q55">
        <v>2</v>
      </c>
      <c r="R55">
        <v>2</v>
      </c>
      <c r="S55" s="34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32</v>
      </c>
      <c r="AB55" s="25">
        <v>0</v>
      </c>
      <c r="AC55" s="25">
        <v>0</v>
      </c>
      <c r="AD55" s="25">
        <v>0</v>
      </c>
      <c r="AE55" s="32">
        <v>0</v>
      </c>
      <c r="AF55" s="32">
        <v>0</v>
      </c>
    </row>
    <row r="56" spans="1:32">
      <c r="A56" t="s">
        <v>99</v>
      </c>
      <c r="B56" t="s">
        <v>96</v>
      </c>
      <c r="C56" t="s">
        <v>100</v>
      </c>
      <c r="E56">
        <v>35</v>
      </c>
      <c r="F56">
        <v>258</v>
      </c>
      <c r="G56" s="3">
        <f t="shared" si="5"/>
        <v>4.8863636363636366E-2</v>
      </c>
      <c r="H56" s="25">
        <v>24</v>
      </c>
      <c r="I56" s="3">
        <f t="shared" si="0"/>
        <v>688</v>
      </c>
      <c r="J56" s="3">
        <f t="shared" si="1"/>
        <v>68.8</v>
      </c>
      <c r="K56" s="4">
        <f t="shared" si="2"/>
        <v>56.76</v>
      </c>
      <c r="L56" s="25"/>
      <c r="M56" s="3">
        <f t="shared" si="3"/>
        <v>41.28</v>
      </c>
      <c r="N56" s="4">
        <f t="shared" si="4"/>
        <v>56.760000000000005</v>
      </c>
      <c r="O56" s="31">
        <v>0</v>
      </c>
      <c r="P56" s="31">
        <v>0</v>
      </c>
      <c r="Q56">
        <v>2</v>
      </c>
      <c r="R56">
        <v>2</v>
      </c>
      <c r="S56" s="34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32">
        <v>0</v>
      </c>
      <c r="AF56" s="32">
        <v>0</v>
      </c>
    </row>
    <row r="57" spans="1:32">
      <c r="B57" t="s">
        <v>100</v>
      </c>
      <c r="C57" t="s">
        <v>98</v>
      </c>
      <c r="E57">
        <v>47</v>
      </c>
      <c r="F57">
        <v>1566</v>
      </c>
      <c r="G57" s="3">
        <f t="shared" si="5"/>
        <v>0.29659090909090907</v>
      </c>
      <c r="H57" s="25">
        <v>24</v>
      </c>
      <c r="I57" s="3">
        <f t="shared" si="0"/>
        <v>4176</v>
      </c>
      <c r="J57" s="3">
        <f t="shared" si="1"/>
        <v>417.6</v>
      </c>
      <c r="K57" s="4">
        <f t="shared" si="2"/>
        <v>344.52</v>
      </c>
      <c r="L57" s="25"/>
      <c r="M57" s="3">
        <f t="shared" si="3"/>
        <v>250.56</v>
      </c>
      <c r="N57" s="4">
        <f t="shared" si="4"/>
        <v>344.52000000000004</v>
      </c>
      <c r="O57" s="31">
        <v>4</v>
      </c>
      <c r="P57" s="31">
        <v>4</v>
      </c>
      <c r="Q57">
        <v>2</v>
      </c>
      <c r="R57">
        <v>2</v>
      </c>
      <c r="S57" s="34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18</v>
      </c>
      <c r="AB57" s="25">
        <v>0</v>
      </c>
      <c r="AC57" s="25">
        <v>0</v>
      </c>
      <c r="AD57" s="25">
        <v>0</v>
      </c>
      <c r="AE57" s="32">
        <v>0</v>
      </c>
      <c r="AF57" s="32">
        <v>0</v>
      </c>
    </row>
    <row r="58" spans="1:32">
      <c r="A58" t="s">
        <v>98</v>
      </c>
      <c r="B58" t="s">
        <v>96</v>
      </c>
      <c r="C58" t="s">
        <v>101</v>
      </c>
      <c r="E58">
        <v>61</v>
      </c>
      <c r="F58">
        <v>236</v>
      </c>
      <c r="G58" s="3">
        <f t="shared" si="5"/>
        <v>4.46969696969697E-2</v>
      </c>
      <c r="H58" s="25">
        <v>24</v>
      </c>
      <c r="I58" s="3">
        <f t="shared" si="0"/>
        <v>629.33333333333337</v>
      </c>
      <c r="J58" s="3">
        <f t="shared" si="1"/>
        <v>62.933333333333337</v>
      </c>
      <c r="K58" s="4">
        <f t="shared" si="2"/>
        <v>51.92</v>
      </c>
      <c r="L58" s="25"/>
      <c r="M58" s="3">
        <f t="shared" si="3"/>
        <v>37.76</v>
      </c>
      <c r="N58" s="4">
        <f t="shared" si="4"/>
        <v>51.920000000000009</v>
      </c>
      <c r="O58" s="31">
        <v>0</v>
      </c>
      <c r="P58" s="31">
        <v>0</v>
      </c>
      <c r="Q58">
        <v>1</v>
      </c>
      <c r="R58">
        <v>1</v>
      </c>
      <c r="S58" s="34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32">
        <v>0</v>
      </c>
      <c r="AF58" s="32">
        <v>0</v>
      </c>
    </row>
    <row r="59" spans="1:32">
      <c r="B59" t="s">
        <v>101</v>
      </c>
      <c r="C59" t="s">
        <v>102</v>
      </c>
      <c r="E59">
        <v>62</v>
      </c>
      <c r="F59">
        <v>372</v>
      </c>
      <c r="G59" s="3">
        <f t="shared" si="5"/>
        <v>7.045454545454545E-2</v>
      </c>
      <c r="H59" s="25">
        <v>24</v>
      </c>
      <c r="I59" s="3">
        <f t="shared" si="0"/>
        <v>992</v>
      </c>
      <c r="J59" s="3">
        <f t="shared" si="1"/>
        <v>99.2</v>
      </c>
      <c r="K59" s="4">
        <f t="shared" si="2"/>
        <v>81.84</v>
      </c>
      <c r="L59" s="25"/>
      <c r="M59" s="3">
        <f t="shared" si="3"/>
        <v>59.519999999999996</v>
      </c>
      <c r="N59" s="4">
        <f t="shared" si="4"/>
        <v>81.84</v>
      </c>
      <c r="O59" s="31">
        <v>0</v>
      </c>
      <c r="P59" s="31">
        <v>0</v>
      </c>
      <c r="Q59">
        <v>1</v>
      </c>
      <c r="R59">
        <v>1</v>
      </c>
      <c r="S59" s="34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32">
        <v>0</v>
      </c>
      <c r="AF59" s="32">
        <v>0</v>
      </c>
    </row>
    <row r="60" spans="1:32">
      <c r="B60" t="s">
        <v>102</v>
      </c>
      <c r="C60" t="s">
        <v>103</v>
      </c>
      <c r="E60">
        <v>53</v>
      </c>
      <c r="F60">
        <v>307</v>
      </c>
      <c r="G60" s="3">
        <f t="shared" si="5"/>
        <v>5.8143939393939394E-2</v>
      </c>
      <c r="H60" s="25">
        <v>24</v>
      </c>
      <c r="I60" s="3">
        <f t="shared" si="0"/>
        <v>818.66666666666663</v>
      </c>
      <c r="J60" s="3">
        <f t="shared" si="1"/>
        <v>81.866666666666674</v>
      </c>
      <c r="K60" s="4">
        <f t="shared" si="2"/>
        <v>67.540000000000006</v>
      </c>
      <c r="L60" s="25"/>
      <c r="M60" s="3">
        <f t="shared" si="3"/>
        <v>49.12</v>
      </c>
      <c r="N60" s="4">
        <f t="shared" si="4"/>
        <v>67.540000000000006</v>
      </c>
      <c r="O60" s="31">
        <v>0</v>
      </c>
      <c r="P60" s="31">
        <v>0</v>
      </c>
      <c r="Q60">
        <v>1</v>
      </c>
      <c r="R60">
        <v>1</v>
      </c>
      <c r="S60" s="34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32">
        <v>0</v>
      </c>
      <c r="AF60" s="32">
        <v>0</v>
      </c>
    </row>
    <row r="61" spans="1:32">
      <c r="B61" t="s">
        <v>103</v>
      </c>
      <c r="C61" t="s">
        <v>99</v>
      </c>
      <c r="E61">
        <v>57</v>
      </c>
      <c r="F61">
        <v>568</v>
      </c>
      <c r="G61" s="3">
        <f t="shared" si="5"/>
        <v>0.10757575757575757</v>
      </c>
      <c r="H61" s="25">
        <v>24</v>
      </c>
      <c r="I61" s="3">
        <f t="shared" si="0"/>
        <v>1514.6666666666667</v>
      </c>
      <c r="J61" s="3">
        <f t="shared" si="1"/>
        <v>151.46666666666667</v>
      </c>
      <c r="K61" s="4">
        <f t="shared" si="2"/>
        <v>124.96</v>
      </c>
      <c r="L61" s="25"/>
      <c r="M61" s="3">
        <f t="shared" si="3"/>
        <v>90.88</v>
      </c>
      <c r="N61" s="4">
        <f t="shared" si="4"/>
        <v>124.96000000000001</v>
      </c>
      <c r="O61" s="31">
        <v>0</v>
      </c>
      <c r="P61" s="31">
        <v>0</v>
      </c>
      <c r="Q61">
        <v>2</v>
      </c>
      <c r="R61">
        <v>2</v>
      </c>
      <c r="S61" s="34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32">
        <v>0</v>
      </c>
      <c r="AF61" s="32">
        <v>0</v>
      </c>
    </row>
    <row r="62" spans="1:32">
      <c r="B62" t="s">
        <v>99</v>
      </c>
      <c r="C62" t="s">
        <v>104</v>
      </c>
      <c r="E62">
        <v>55</v>
      </c>
      <c r="F62">
        <v>190</v>
      </c>
      <c r="G62" s="3">
        <f t="shared" si="5"/>
        <v>3.5984848484848488E-2</v>
      </c>
      <c r="H62" s="25">
        <v>24</v>
      </c>
      <c r="I62" s="3">
        <f t="shared" si="0"/>
        <v>506.66666666666669</v>
      </c>
      <c r="J62" s="3">
        <f t="shared" si="1"/>
        <v>50.666666666666671</v>
      </c>
      <c r="K62" s="4">
        <f t="shared" si="2"/>
        <v>41.8</v>
      </c>
      <c r="L62" s="25"/>
      <c r="M62" s="3">
        <f t="shared" si="3"/>
        <v>30.4</v>
      </c>
      <c r="N62" s="4">
        <f t="shared" si="4"/>
        <v>41.800000000000004</v>
      </c>
      <c r="O62" s="31">
        <v>0</v>
      </c>
      <c r="P62" s="31">
        <v>0</v>
      </c>
      <c r="Q62">
        <v>0</v>
      </c>
      <c r="R62">
        <v>0</v>
      </c>
      <c r="S62" s="34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32">
        <v>0</v>
      </c>
      <c r="AF62" s="32">
        <v>0</v>
      </c>
    </row>
    <row r="63" spans="1:32">
      <c r="B63" t="s">
        <v>104</v>
      </c>
      <c r="C63" t="s">
        <v>105</v>
      </c>
      <c r="E63">
        <v>58</v>
      </c>
      <c r="F63">
        <v>303</v>
      </c>
      <c r="G63" s="3">
        <f t="shared" si="5"/>
        <v>5.7386363636363638E-2</v>
      </c>
      <c r="H63" s="25">
        <v>24</v>
      </c>
      <c r="I63" s="3">
        <f t="shared" si="0"/>
        <v>808</v>
      </c>
      <c r="J63" s="3">
        <f t="shared" si="1"/>
        <v>80.800000000000011</v>
      </c>
      <c r="K63" s="4">
        <f t="shared" si="2"/>
        <v>66.66</v>
      </c>
      <c r="L63" s="25"/>
      <c r="M63" s="3">
        <f t="shared" si="3"/>
        <v>48.48</v>
      </c>
      <c r="N63" s="4">
        <f t="shared" si="4"/>
        <v>66.66</v>
      </c>
      <c r="O63" s="31">
        <v>0</v>
      </c>
      <c r="P63" s="31">
        <v>0</v>
      </c>
      <c r="Q63">
        <v>1</v>
      </c>
      <c r="R63">
        <v>1</v>
      </c>
      <c r="S63" s="34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32">
        <v>0</v>
      </c>
      <c r="AF63" s="32">
        <v>0</v>
      </c>
    </row>
    <row r="64" spans="1:32">
      <c r="B64" t="s">
        <v>105</v>
      </c>
      <c r="C64" t="s">
        <v>39</v>
      </c>
      <c r="E64">
        <v>60</v>
      </c>
      <c r="F64">
        <v>508</v>
      </c>
      <c r="G64" s="3">
        <f t="shared" si="5"/>
        <v>9.6212121212121207E-2</v>
      </c>
      <c r="H64" s="25">
        <v>24</v>
      </c>
      <c r="I64" s="3">
        <f t="shared" si="0"/>
        <v>1354.6666666666667</v>
      </c>
      <c r="J64" s="3">
        <f t="shared" si="1"/>
        <v>135.46666666666667</v>
      </c>
      <c r="K64" s="4">
        <f t="shared" si="2"/>
        <v>111.76</v>
      </c>
      <c r="L64" s="25"/>
      <c r="M64" s="3">
        <f t="shared" si="3"/>
        <v>81.28</v>
      </c>
      <c r="N64" s="4">
        <f t="shared" si="4"/>
        <v>111.76</v>
      </c>
      <c r="O64" s="31">
        <v>0</v>
      </c>
      <c r="P64" s="31">
        <v>0</v>
      </c>
      <c r="Q64">
        <v>0</v>
      </c>
      <c r="R64">
        <v>0</v>
      </c>
      <c r="S64" s="34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32">
        <v>0</v>
      </c>
      <c r="AF64" s="32">
        <v>0</v>
      </c>
    </row>
    <row r="65" spans="1:32">
      <c r="A65" t="s">
        <v>100</v>
      </c>
      <c r="B65" t="s">
        <v>99</v>
      </c>
      <c r="C65" t="s">
        <v>106</v>
      </c>
      <c r="E65">
        <v>30</v>
      </c>
      <c r="F65">
        <v>927</v>
      </c>
      <c r="G65" s="3">
        <f t="shared" si="5"/>
        <v>0.17556818181818182</v>
      </c>
      <c r="H65" s="25">
        <v>24</v>
      </c>
      <c r="I65" s="3">
        <f t="shared" ref="I65:I108" si="6">((F65*H65)/9)</f>
        <v>2472</v>
      </c>
      <c r="J65" s="3">
        <f t="shared" ref="J65:J108" si="7">I65*0.1</f>
        <v>247.20000000000002</v>
      </c>
      <c r="K65" s="4">
        <f t="shared" si="2"/>
        <v>203.94</v>
      </c>
      <c r="L65" s="25"/>
      <c r="M65" s="3">
        <f t="shared" si="3"/>
        <v>148.32</v>
      </c>
      <c r="N65" s="4">
        <f t="shared" si="4"/>
        <v>203.94</v>
      </c>
      <c r="O65" s="31">
        <v>0</v>
      </c>
      <c r="P65" s="31">
        <v>0</v>
      </c>
      <c r="Q65">
        <v>3</v>
      </c>
      <c r="R65">
        <v>3</v>
      </c>
      <c r="S65" s="34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32</v>
      </c>
      <c r="AB65" s="25">
        <v>0</v>
      </c>
      <c r="AC65" s="25">
        <v>0</v>
      </c>
      <c r="AD65" s="25">
        <v>0</v>
      </c>
      <c r="AE65" s="32">
        <v>0</v>
      </c>
      <c r="AF65" s="32">
        <v>0</v>
      </c>
    </row>
    <row r="66" spans="1:32">
      <c r="B66" t="s">
        <v>106</v>
      </c>
      <c r="C66" t="s">
        <v>39</v>
      </c>
      <c r="E66">
        <v>60</v>
      </c>
      <c r="F66">
        <v>250</v>
      </c>
      <c r="G66" s="3">
        <f t="shared" si="5"/>
        <v>4.7348484848484848E-2</v>
      </c>
      <c r="H66" s="25">
        <v>24</v>
      </c>
      <c r="I66" s="3">
        <f t="shared" si="6"/>
        <v>666.66666666666663</v>
      </c>
      <c r="J66" s="3">
        <f t="shared" si="7"/>
        <v>66.666666666666671</v>
      </c>
      <c r="K66" s="4">
        <f t="shared" si="2"/>
        <v>55</v>
      </c>
      <c r="L66" s="25"/>
      <c r="M66" s="3">
        <f t="shared" si="3"/>
        <v>39.999999999999993</v>
      </c>
      <c r="N66" s="4">
        <f t="shared" si="4"/>
        <v>55</v>
      </c>
      <c r="O66" s="31">
        <v>3</v>
      </c>
      <c r="P66" s="31">
        <v>3</v>
      </c>
      <c r="Q66">
        <v>0</v>
      </c>
      <c r="R66">
        <v>0</v>
      </c>
      <c r="S66" s="34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18</v>
      </c>
      <c r="AB66" s="25">
        <v>0</v>
      </c>
      <c r="AC66" s="25">
        <v>0</v>
      </c>
      <c r="AD66" s="25">
        <v>0</v>
      </c>
      <c r="AE66" s="32">
        <v>0</v>
      </c>
      <c r="AF66" s="32">
        <v>0</v>
      </c>
    </row>
    <row r="67" spans="1:32">
      <c r="A67" t="s">
        <v>106</v>
      </c>
      <c r="B67" t="s">
        <v>107</v>
      </c>
      <c r="C67" t="s">
        <v>108</v>
      </c>
      <c r="E67">
        <v>38</v>
      </c>
      <c r="F67">
        <v>546</v>
      </c>
      <c r="G67" s="3">
        <f t="shared" si="5"/>
        <v>0.10340909090909091</v>
      </c>
      <c r="H67" s="25">
        <v>24</v>
      </c>
      <c r="I67" s="3">
        <f t="shared" si="6"/>
        <v>1456</v>
      </c>
      <c r="J67" s="3">
        <f t="shared" si="7"/>
        <v>145.6</v>
      </c>
      <c r="K67" s="4">
        <f t="shared" ref="K67:K108" si="8">(165*I67)/2000</f>
        <v>120.12</v>
      </c>
      <c r="L67" s="25"/>
      <c r="M67" s="3">
        <f t="shared" ref="M67:M108" si="9">I67*0.06</f>
        <v>87.36</v>
      </c>
      <c r="N67" s="4">
        <f t="shared" ref="N67:N108" si="10">I67*0.0825</f>
        <v>120.12</v>
      </c>
      <c r="O67" s="31">
        <v>3</v>
      </c>
      <c r="P67" s="31">
        <v>3</v>
      </c>
      <c r="Q67">
        <v>0</v>
      </c>
      <c r="R67">
        <v>0</v>
      </c>
      <c r="S67" s="34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32</v>
      </c>
      <c r="AB67" s="25">
        <v>0</v>
      </c>
      <c r="AC67" s="25">
        <v>0</v>
      </c>
      <c r="AD67" s="25">
        <v>0</v>
      </c>
      <c r="AE67" s="32">
        <v>0</v>
      </c>
      <c r="AF67" s="32">
        <v>0</v>
      </c>
    </row>
    <row r="68" spans="1:32">
      <c r="A68" t="s">
        <v>109</v>
      </c>
      <c r="B68" t="s">
        <v>106</v>
      </c>
      <c r="C68" t="s">
        <v>39</v>
      </c>
      <c r="E68">
        <v>38</v>
      </c>
      <c r="F68">
        <v>340</v>
      </c>
      <c r="G68" s="3">
        <f t="shared" si="5"/>
        <v>6.4393939393939392E-2</v>
      </c>
      <c r="H68" s="25">
        <v>24</v>
      </c>
      <c r="I68" s="3">
        <f t="shared" si="6"/>
        <v>906.66666666666663</v>
      </c>
      <c r="J68" s="3">
        <f t="shared" si="7"/>
        <v>90.666666666666671</v>
      </c>
      <c r="K68" s="4">
        <f t="shared" si="8"/>
        <v>74.8</v>
      </c>
      <c r="L68" s="25"/>
      <c r="M68" s="3">
        <f t="shared" si="9"/>
        <v>54.4</v>
      </c>
      <c r="N68" s="4">
        <f t="shared" si="10"/>
        <v>74.8</v>
      </c>
      <c r="O68" s="31">
        <v>3</v>
      </c>
      <c r="P68" s="31">
        <v>3</v>
      </c>
      <c r="Q68">
        <v>0</v>
      </c>
      <c r="R68">
        <v>0</v>
      </c>
      <c r="S68" s="34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18</v>
      </c>
      <c r="AB68" s="25">
        <v>0</v>
      </c>
      <c r="AC68" s="25">
        <v>0</v>
      </c>
      <c r="AD68" s="25">
        <v>0</v>
      </c>
      <c r="AE68" s="32">
        <v>0</v>
      </c>
      <c r="AF68" s="32">
        <v>0</v>
      </c>
    </row>
    <row r="69" spans="1:32">
      <c r="A69" t="s">
        <v>101</v>
      </c>
      <c r="B69" t="s">
        <v>98</v>
      </c>
      <c r="C69" t="s">
        <v>39</v>
      </c>
      <c r="E69">
        <v>44</v>
      </c>
      <c r="F69">
        <v>220</v>
      </c>
      <c r="G69" s="3">
        <f t="shared" ref="G69:G107" si="11">F69/5280</f>
        <v>4.1666666666666664E-2</v>
      </c>
      <c r="H69" s="25">
        <v>24</v>
      </c>
      <c r="I69" s="3">
        <f t="shared" si="6"/>
        <v>586.66666666666663</v>
      </c>
      <c r="J69" s="3">
        <f t="shared" si="7"/>
        <v>58.666666666666664</v>
      </c>
      <c r="K69" s="4">
        <f t="shared" si="8"/>
        <v>48.4</v>
      </c>
      <c r="L69" s="25"/>
      <c r="M69" s="3">
        <f t="shared" si="9"/>
        <v>35.199999999999996</v>
      </c>
      <c r="N69" s="4">
        <f t="shared" si="10"/>
        <v>48.4</v>
      </c>
      <c r="O69" s="31">
        <v>0</v>
      </c>
      <c r="P69" s="31">
        <v>0</v>
      </c>
      <c r="Q69">
        <v>0</v>
      </c>
      <c r="R69">
        <v>0</v>
      </c>
      <c r="S69" s="34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18</v>
      </c>
      <c r="AB69" s="25">
        <v>0</v>
      </c>
      <c r="AC69" s="25">
        <v>0</v>
      </c>
      <c r="AD69" s="25">
        <v>0</v>
      </c>
      <c r="AE69" s="32">
        <v>0</v>
      </c>
      <c r="AF69" s="32">
        <v>0</v>
      </c>
    </row>
    <row r="70" spans="1:32">
      <c r="A70" t="s">
        <v>102</v>
      </c>
      <c r="B70" t="s">
        <v>98</v>
      </c>
      <c r="C70" t="s">
        <v>39</v>
      </c>
      <c r="E70">
        <v>45</v>
      </c>
      <c r="F70">
        <v>607</v>
      </c>
      <c r="G70" s="3">
        <f t="shared" si="11"/>
        <v>0.11496212121212121</v>
      </c>
      <c r="H70" s="25">
        <v>24</v>
      </c>
      <c r="I70" s="3">
        <f t="shared" si="6"/>
        <v>1618.6666666666667</v>
      </c>
      <c r="J70" s="3">
        <f t="shared" si="7"/>
        <v>161.86666666666667</v>
      </c>
      <c r="K70" s="4">
        <f t="shared" si="8"/>
        <v>133.54</v>
      </c>
      <c r="L70" s="25"/>
      <c r="M70" s="3">
        <f t="shared" si="9"/>
        <v>97.12</v>
      </c>
      <c r="N70" s="4">
        <f t="shared" si="10"/>
        <v>133.54000000000002</v>
      </c>
      <c r="O70" s="31">
        <v>4</v>
      </c>
      <c r="P70" s="31">
        <v>4</v>
      </c>
      <c r="Q70">
        <v>0</v>
      </c>
      <c r="R70">
        <v>0</v>
      </c>
      <c r="S70" s="34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18</v>
      </c>
      <c r="AB70" s="25">
        <v>0</v>
      </c>
      <c r="AC70" s="25">
        <v>0</v>
      </c>
      <c r="AD70" s="25">
        <v>0</v>
      </c>
      <c r="AE70" s="32">
        <v>0</v>
      </c>
      <c r="AF70" s="32">
        <v>0</v>
      </c>
    </row>
    <row r="71" spans="1:32">
      <c r="A71" t="s">
        <v>103</v>
      </c>
      <c r="B71" t="s">
        <v>98</v>
      </c>
      <c r="C71" t="s">
        <v>110</v>
      </c>
      <c r="E71">
        <v>60</v>
      </c>
      <c r="F71">
        <v>832</v>
      </c>
      <c r="G71" s="3">
        <f t="shared" si="11"/>
        <v>0.15757575757575756</v>
      </c>
      <c r="H71" s="25">
        <v>24</v>
      </c>
      <c r="I71" s="3">
        <f t="shared" si="6"/>
        <v>2218.6666666666665</v>
      </c>
      <c r="J71" s="3">
        <f t="shared" si="7"/>
        <v>221.86666666666667</v>
      </c>
      <c r="K71" s="4">
        <f t="shared" si="8"/>
        <v>183.04</v>
      </c>
      <c r="L71" s="25"/>
      <c r="M71" s="3">
        <f t="shared" si="9"/>
        <v>133.11999999999998</v>
      </c>
      <c r="N71" s="4">
        <f t="shared" si="10"/>
        <v>183.04</v>
      </c>
      <c r="O71" s="31">
        <v>0</v>
      </c>
      <c r="P71" s="31">
        <v>0</v>
      </c>
      <c r="Q71">
        <v>3</v>
      </c>
      <c r="R71">
        <v>3</v>
      </c>
      <c r="S71" s="34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18</v>
      </c>
      <c r="AB71" s="25">
        <v>0</v>
      </c>
      <c r="AC71" s="25">
        <v>0</v>
      </c>
      <c r="AD71" s="25">
        <v>0</v>
      </c>
      <c r="AE71" s="32">
        <v>0</v>
      </c>
      <c r="AF71" s="32">
        <v>0</v>
      </c>
    </row>
    <row r="72" spans="1:32">
      <c r="B72" t="s">
        <v>110</v>
      </c>
      <c r="C72" t="s">
        <v>39</v>
      </c>
      <c r="E72">
        <v>53</v>
      </c>
      <c r="F72">
        <v>744</v>
      </c>
      <c r="G72" s="3">
        <f t="shared" si="11"/>
        <v>0.1409090909090909</v>
      </c>
      <c r="H72" s="25">
        <v>24</v>
      </c>
      <c r="I72" s="3">
        <f t="shared" si="6"/>
        <v>1984</v>
      </c>
      <c r="J72" s="3">
        <f t="shared" si="7"/>
        <v>198.4</v>
      </c>
      <c r="K72" s="4">
        <f t="shared" si="8"/>
        <v>163.68</v>
      </c>
      <c r="L72" s="25"/>
      <c r="M72" s="3">
        <f t="shared" si="9"/>
        <v>119.03999999999999</v>
      </c>
      <c r="N72" s="4">
        <f t="shared" si="10"/>
        <v>163.68</v>
      </c>
      <c r="O72" s="31">
        <v>4</v>
      </c>
      <c r="P72" s="31">
        <v>4</v>
      </c>
      <c r="Q72">
        <v>0</v>
      </c>
      <c r="R72">
        <v>0</v>
      </c>
      <c r="S72" s="34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32">
        <v>0</v>
      </c>
      <c r="AF72" s="32">
        <v>0</v>
      </c>
    </row>
    <row r="73" spans="1:32">
      <c r="A73" t="s">
        <v>104</v>
      </c>
      <c r="B73" t="s">
        <v>98</v>
      </c>
      <c r="C73" t="s">
        <v>39</v>
      </c>
      <c r="E73">
        <v>55</v>
      </c>
      <c r="F73">
        <v>171</v>
      </c>
      <c r="G73" s="3">
        <f t="shared" si="11"/>
        <v>3.2386363636363637E-2</v>
      </c>
      <c r="H73" s="25">
        <v>24</v>
      </c>
      <c r="I73" s="3">
        <f t="shared" si="6"/>
        <v>456</v>
      </c>
      <c r="J73" s="3">
        <f t="shared" si="7"/>
        <v>45.6</v>
      </c>
      <c r="K73" s="4">
        <f t="shared" si="8"/>
        <v>37.619999999999997</v>
      </c>
      <c r="L73" s="25"/>
      <c r="M73" s="3">
        <f t="shared" si="9"/>
        <v>27.36</v>
      </c>
      <c r="N73" s="4">
        <f t="shared" si="10"/>
        <v>37.620000000000005</v>
      </c>
      <c r="O73" s="31">
        <v>1</v>
      </c>
      <c r="P73" s="31">
        <v>1</v>
      </c>
      <c r="Q73">
        <v>0</v>
      </c>
      <c r="R73">
        <v>0</v>
      </c>
      <c r="S73" s="34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18</v>
      </c>
      <c r="AB73" s="25">
        <v>0</v>
      </c>
      <c r="AC73" s="25">
        <v>0</v>
      </c>
      <c r="AD73" s="25">
        <v>0</v>
      </c>
      <c r="AE73" s="32">
        <v>0</v>
      </c>
      <c r="AF73" s="32">
        <v>0</v>
      </c>
    </row>
    <row r="74" spans="1:32" ht="15.75">
      <c r="A74" s="23" t="s">
        <v>105</v>
      </c>
      <c r="B74" s="23" t="s">
        <v>98</v>
      </c>
      <c r="C74" s="23" t="s">
        <v>39</v>
      </c>
      <c r="E74" s="23">
        <v>48</v>
      </c>
      <c r="F74" s="23">
        <v>257</v>
      </c>
      <c r="G74" s="3">
        <f t="shared" si="11"/>
        <v>4.8674242424242425E-2</v>
      </c>
      <c r="H74" s="25">
        <v>24</v>
      </c>
      <c r="I74" s="3">
        <f t="shared" si="6"/>
        <v>685.33333333333337</v>
      </c>
      <c r="J74" s="3">
        <f t="shared" si="7"/>
        <v>68.533333333333346</v>
      </c>
      <c r="K74" s="4">
        <f t="shared" si="8"/>
        <v>56.54</v>
      </c>
      <c r="L74" s="25"/>
      <c r="M74" s="3">
        <f t="shared" si="9"/>
        <v>41.12</v>
      </c>
      <c r="N74" s="4">
        <f t="shared" si="10"/>
        <v>56.540000000000006</v>
      </c>
      <c r="O74" s="31">
        <v>0</v>
      </c>
      <c r="P74" s="31">
        <v>0</v>
      </c>
      <c r="Q74">
        <v>0</v>
      </c>
      <c r="R74">
        <v>0</v>
      </c>
      <c r="S74" s="34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18</v>
      </c>
      <c r="AB74" s="25">
        <v>0</v>
      </c>
      <c r="AC74" s="25">
        <v>0</v>
      </c>
      <c r="AD74" s="25">
        <v>0</v>
      </c>
      <c r="AE74" s="32">
        <v>0</v>
      </c>
      <c r="AF74" s="32">
        <v>0</v>
      </c>
    </row>
    <row r="75" spans="1:32" s="24" customFormat="1" ht="15.75">
      <c r="A75" s="28"/>
      <c r="B75" s="28"/>
      <c r="C75" s="28"/>
      <c r="E75" s="38"/>
      <c r="F75" s="28"/>
      <c r="G75" s="38"/>
      <c r="I75" s="38"/>
      <c r="J75" s="38"/>
      <c r="K75" s="39"/>
      <c r="M75" s="38"/>
      <c r="N75" s="39"/>
      <c r="O75" s="39"/>
      <c r="P75" s="39"/>
      <c r="Q75"/>
      <c r="R75"/>
      <c r="AE75" s="38"/>
      <c r="AF75" s="38"/>
    </row>
    <row r="76" spans="1:32" ht="15.75">
      <c r="A76" s="23"/>
      <c r="B76" s="23"/>
      <c r="C76" s="23"/>
      <c r="E76" s="23"/>
      <c r="F76" s="23"/>
      <c r="G76" s="3"/>
      <c r="H76" s="25"/>
      <c r="I76" s="3"/>
      <c r="J76" s="3"/>
      <c r="K76" s="4"/>
      <c r="L76" s="25"/>
      <c r="M76" s="3"/>
      <c r="N76" s="4"/>
      <c r="O76" s="4"/>
      <c r="P76" s="4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2"/>
      <c r="AF76" s="32"/>
    </row>
    <row r="77" spans="1:32">
      <c r="A77" t="s">
        <v>111</v>
      </c>
      <c r="B77" t="s">
        <v>112</v>
      </c>
      <c r="C77" t="s">
        <v>113</v>
      </c>
      <c r="E77">
        <v>30</v>
      </c>
      <c r="F77">
        <v>981</v>
      </c>
      <c r="G77" s="3">
        <f t="shared" si="11"/>
        <v>0.18579545454545454</v>
      </c>
      <c r="H77" s="25">
        <v>26</v>
      </c>
      <c r="I77" s="3">
        <f t="shared" si="6"/>
        <v>2834</v>
      </c>
      <c r="J77" s="3">
        <f t="shared" si="7"/>
        <v>283.40000000000003</v>
      </c>
      <c r="K77" s="4">
        <f t="shared" si="8"/>
        <v>233.80500000000001</v>
      </c>
      <c r="L77" s="25"/>
      <c r="M77" s="3">
        <f t="shared" si="9"/>
        <v>170.04</v>
      </c>
      <c r="N77" s="4">
        <f t="shared" si="10"/>
        <v>233.80500000000001</v>
      </c>
      <c r="O77" s="31">
        <v>4</v>
      </c>
      <c r="P77" s="31">
        <v>4</v>
      </c>
      <c r="Q77">
        <v>1</v>
      </c>
      <c r="R77">
        <v>1</v>
      </c>
      <c r="S77" s="34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28</v>
      </c>
      <c r="AB77" s="25">
        <v>0</v>
      </c>
      <c r="AC77" s="25">
        <v>0</v>
      </c>
      <c r="AD77" s="25">
        <v>0</v>
      </c>
      <c r="AE77" s="32">
        <v>0</v>
      </c>
      <c r="AF77" s="32">
        <v>0</v>
      </c>
    </row>
    <row r="78" spans="1:32">
      <c r="A78" t="s">
        <v>114</v>
      </c>
      <c r="B78" t="s">
        <v>113</v>
      </c>
      <c r="C78" t="s">
        <v>115</v>
      </c>
      <c r="E78">
        <v>37</v>
      </c>
      <c r="F78">
        <v>725</v>
      </c>
      <c r="G78" s="3">
        <f t="shared" si="11"/>
        <v>0.13731060606060605</v>
      </c>
      <c r="H78" s="25">
        <v>26</v>
      </c>
      <c r="I78" s="3">
        <f t="shared" si="6"/>
        <v>2094.4444444444443</v>
      </c>
      <c r="J78" s="3">
        <f t="shared" si="7"/>
        <v>209.44444444444446</v>
      </c>
      <c r="K78" s="4">
        <f t="shared" si="8"/>
        <v>172.79166666666666</v>
      </c>
      <c r="L78" s="25"/>
      <c r="M78" s="3">
        <f t="shared" si="9"/>
        <v>125.66666666666666</v>
      </c>
      <c r="N78" s="4">
        <f t="shared" si="10"/>
        <v>172.79166666666666</v>
      </c>
      <c r="O78" s="31">
        <v>2</v>
      </c>
      <c r="P78" s="31">
        <v>2</v>
      </c>
      <c r="Q78">
        <v>1</v>
      </c>
      <c r="R78">
        <v>1</v>
      </c>
      <c r="S78" s="34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32">
        <v>0</v>
      </c>
      <c r="AF78" s="32">
        <v>0</v>
      </c>
    </row>
    <row r="79" spans="1:32">
      <c r="B79" t="s">
        <v>113</v>
      </c>
      <c r="C79" t="s">
        <v>116</v>
      </c>
      <c r="E79">
        <v>30</v>
      </c>
      <c r="F79">
        <v>422</v>
      </c>
      <c r="G79" s="3">
        <f t="shared" si="11"/>
        <v>7.9924242424242425E-2</v>
      </c>
      <c r="H79" s="25">
        <v>26</v>
      </c>
      <c r="I79" s="3">
        <f t="shared" si="6"/>
        <v>1219.1111111111111</v>
      </c>
      <c r="J79" s="3">
        <f t="shared" si="7"/>
        <v>121.91111111111111</v>
      </c>
      <c r="K79" s="4">
        <f t="shared" si="8"/>
        <v>100.57666666666667</v>
      </c>
      <c r="L79" s="25"/>
      <c r="M79" s="3">
        <f t="shared" si="9"/>
        <v>73.146666666666661</v>
      </c>
      <c r="N79" s="4">
        <f t="shared" si="10"/>
        <v>100.57666666666667</v>
      </c>
      <c r="O79" s="31">
        <v>3</v>
      </c>
      <c r="P79" s="31">
        <v>3</v>
      </c>
      <c r="Q79">
        <v>1</v>
      </c>
      <c r="R79">
        <v>1</v>
      </c>
      <c r="S79" s="34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32">
        <v>0</v>
      </c>
      <c r="AF79" s="32">
        <v>0</v>
      </c>
    </row>
    <row r="80" spans="1:32">
      <c r="A80" t="s">
        <v>117</v>
      </c>
      <c r="B80" t="s">
        <v>118</v>
      </c>
      <c r="C80" t="s">
        <v>119</v>
      </c>
      <c r="E80">
        <v>32</v>
      </c>
      <c r="F80">
        <v>1374</v>
      </c>
      <c r="G80" s="3">
        <f t="shared" si="11"/>
        <v>0.26022727272727275</v>
      </c>
      <c r="H80" s="25">
        <v>26</v>
      </c>
      <c r="I80" s="3">
        <f t="shared" si="6"/>
        <v>3969.3333333333335</v>
      </c>
      <c r="J80" s="3">
        <f t="shared" si="7"/>
        <v>396.93333333333339</v>
      </c>
      <c r="K80" s="4">
        <f t="shared" si="8"/>
        <v>327.47000000000003</v>
      </c>
      <c r="L80" s="25"/>
      <c r="M80" s="3">
        <f t="shared" si="9"/>
        <v>238.16</v>
      </c>
      <c r="N80" s="4">
        <f t="shared" si="10"/>
        <v>327.47000000000003</v>
      </c>
      <c r="O80" s="31">
        <v>5</v>
      </c>
      <c r="P80" s="31">
        <v>5</v>
      </c>
      <c r="Q80">
        <v>1</v>
      </c>
      <c r="R80">
        <v>1</v>
      </c>
      <c r="S80" s="34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28</v>
      </c>
      <c r="AB80" s="25">
        <v>0</v>
      </c>
      <c r="AC80" s="25">
        <v>0</v>
      </c>
      <c r="AD80" s="25">
        <v>0</v>
      </c>
      <c r="AE80" s="32">
        <v>0</v>
      </c>
      <c r="AF80" s="32">
        <v>0</v>
      </c>
    </row>
    <row r="81" spans="1:32">
      <c r="B81" t="s">
        <v>119</v>
      </c>
      <c r="C81" t="s">
        <v>39</v>
      </c>
      <c r="E81">
        <v>32</v>
      </c>
      <c r="F81">
        <v>625</v>
      </c>
      <c r="G81" s="3">
        <f t="shared" si="11"/>
        <v>0.11837121212121213</v>
      </c>
      <c r="H81" s="25">
        <v>26</v>
      </c>
      <c r="I81" s="3">
        <f>((F81*H81)/9)</f>
        <v>1805.5555555555557</v>
      </c>
      <c r="J81" s="3">
        <f t="shared" si="7"/>
        <v>180.55555555555557</v>
      </c>
      <c r="K81" s="4">
        <f t="shared" si="8"/>
        <v>148.95833333333334</v>
      </c>
      <c r="L81" s="25"/>
      <c r="M81" s="3">
        <f t="shared" si="9"/>
        <v>108.33333333333333</v>
      </c>
      <c r="N81" s="4">
        <f t="shared" si="10"/>
        <v>148.95833333333334</v>
      </c>
      <c r="O81" s="31">
        <v>2</v>
      </c>
      <c r="P81" s="31">
        <v>2</v>
      </c>
      <c r="Q81">
        <v>0</v>
      </c>
      <c r="R81">
        <v>0</v>
      </c>
      <c r="S81" s="34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32">
        <v>0</v>
      </c>
      <c r="AF81" s="32">
        <v>0</v>
      </c>
    </row>
    <row r="82" spans="1:32" ht="15.75">
      <c r="A82" s="23" t="s">
        <v>119</v>
      </c>
      <c r="B82" s="23" t="s">
        <v>117</v>
      </c>
      <c r="C82" s="23" t="s">
        <v>39</v>
      </c>
      <c r="E82" s="23">
        <v>35</v>
      </c>
      <c r="F82" s="23">
        <v>459</v>
      </c>
      <c r="G82" s="3">
        <f t="shared" si="11"/>
        <v>8.693181818181818E-2</v>
      </c>
      <c r="H82" s="25">
        <v>26</v>
      </c>
      <c r="I82" s="3">
        <f>((F82*H82)/9)</f>
        <v>1326</v>
      </c>
      <c r="J82" s="3">
        <f t="shared" si="7"/>
        <v>132.6</v>
      </c>
      <c r="K82" s="4">
        <f t="shared" si="8"/>
        <v>109.395</v>
      </c>
      <c r="L82" s="25"/>
      <c r="M82" s="3">
        <f t="shared" si="9"/>
        <v>79.56</v>
      </c>
      <c r="N82" s="4">
        <f t="shared" si="10"/>
        <v>109.39500000000001</v>
      </c>
      <c r="O82" s="31">
        <v>2</v>
      </c>
      <c r="P82" s="31">
        <v>2</v>
      </c>
      <c r="Q82">
        <v>0</v>
      </c>
      <c r="R82">
        <v>0</v>
      </c>
      <c r="S82" s="34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18</v>
      </c>
      <c r="AB82" s="25">
        <v>0</v>
      </c>
      <c r="AC82" s="25">
        <v>0</v>
      </c>
      <c r="AD82" s="25">
        <v>0</v>
      </c>
      <c r="AE82" s="32">
        <v>0</v>
      </c>
      <c r="AF82" s="32">
        <v>0</v>
      </c>
    </row>
    <row r="83" spans="1:32" s="24" customFormat="1" ht="15.75">
      <c r="A83" s="28"/>
      <c r="B83" s="28"/>
      <c r="C83" s="28"/>
      <c r="E83" s="38"/>
      <c r="F83" s="28"/>
      <c r="G83" s="38"/>
      <c r="I83" s="38"/>
      <c r="J83" s="38"/>
      <c r="K83" s="39"/>
      <c r="M83" s="38"/>
      <c r="N83" s="39"/>
      <c r="O83" s="39"/>
      <c r="P83" s="39"/>
      <c r="Q83"/>
      <c r="R83"/>
      <c r="AE83" s="38"/>
      <c r="AF83" s="38"/>
    </row>
    <row r="84" spans="1:32" ht="15.75">
      <c r="A84" s="23"/>
      <c r="B84" s="23"/>
      <c r="C84" s="23"/>
      <c r="E84" s="23"/>
      <c r="F84" s="23"/>
      <c r="G84" s="3"/>
      <c r="H84" s="25"/>
      <c r="I84" s="3"/>
      <c r="J84" s="3"/>
      <c r="K84" s="4"/>
      <c r="L84" s="25"/>
      <c r="M84" s="3"/>
      <c r="N84" s="4"/>
      <c r="O84" s="4"/>
      <c r="P84" s="4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32"/>
      <c r="AF84" s="32"/>
    </row>
    <row r="85" spans="1:32">
      <c r="A85" s="40" t="s">
        <v>120</v>
      </c>
      <c r="B85" s="40" t="s">
        <v>121</v>
      </c>
      <c r="C85" s="40" t="s">
        <v>122</v>
      </c>
      <c r="E85">
        <v>59</v>
      </c>
      <c r="F85">
        <v>332</v>
      </c>
      <c r="G85" s="3">
        <f t="shared" si="11"/>
        <v>6.2878787878787881E-2</v>
      </c>
      <c r="H85" s="25">
        <v>40</v>
      </c>
      <c r="I85" s="3">
        <f t="shared" si="6"/>
        <v>1475.5555555555557</v>
      </c>
      <c r="J85" s="3">
        <f t="shared" si="7"/>
        <v>147.55555555555557</v>
      </c>
      <c r="K85" s="4">
        <f t="shared" si="8"/>
        <v>121.73333333333335</v>
      </c>
      <c r="L85" s="25"/>
      <c r="M85" s="3">
        <f t="shared" si="9"/>
        <v>88.533333333333331</v>
      </c>
      <c r="N85" s="4">
        <f t="shared" si="10"/>
        <v>121.73333333333335</v>
      </c>
      <c r="O85" s="31">
        <v>2</v>
      </c>
      <c r="P85" s="31">
        <v>2</v>
      </c>
      <c r="Q85">
        <v>5</v>
      </c>
      <c r="R85">
        <v>5</v>
      </c>
      <c r="S85" s="34">
        <v>664</v>
      </c>
      <c r="T85" s="25">
        <v>1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3">
        <v>6.2878787878787881E-2</v>
      </c>
      <c r="AF85" s="32">
        <v>0</v>
      </c>
    </row>
    <row r="86" spans="1:32">
      <c r="B86" t="s">
        <v>123</v>
      </c>
      <c r="C86" t="s">
        <v>124</v>
      </c>
      <c r="E86">
        <v>57</v>
      </c>
      <c r="F86">
        <v>168</v>
      </c>
      <c r="G86" s="3">
        <f t="shared" si="11"/>
        <v>3.1818181818181815E-2</v>
      </c>
      <c r="H86" s="25">
        <v>40</v>
      </c>
      <c r="I86" s="3">
        <f t="shared" si="6"/>
        <v>746.66666666666663</v>
      </c>
      <c r="J86" s="3">
        <f t="shared" si="7"/>
        <v>74.666666666666671</v>
      </c>
      <c r="K86" s="4">
        <f t="shared" si="8"/>
        <v>61.6</v>
      </c>
      <c r="L86" s="25"/>
      <c r="M86" s="3">
        <f t="shared" si="9"/>
        <v>44.8</v>
      </c>
      <c r="N86" s="4">
        <f t="shared" si="10"/>
        <v>61.6</v>
      </c>
      <c r="O86" s="31">
        <v>1</v>
      </c>
      <c r="P86" s="31">
        <v>1</v>
      </c>
      <c r="Q86">
        <v>0</v>
      </c>
      <c r="R86">
        <v>0</v>
      </c>
      <c r="S86" s="34">
        <v>336</v>
      </c>
      <c r="T86" s="25">
        <v>1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3">
        <v>3.1818181818181815E-2</v>
      </c>
      <c r="AF86" s="32">
        <v>0</v>
      </c>
    </row>
    <row r="87" spans="1:32">
      <c r="B87" t="s">
        <v>124</v>
      </c>
      <c r="C87" t="s">
        <v>125</v>
      </c>
      <c r="E87">
        <v>44</v>
      </c>
      <c r="F87">
        <v>335</v>
      </c>
      <c r="G87" s="3">
        <f t="shared" si="11"/>
        <v>6.3446969696969696E-2</v>
      </c>
      <c r="H87" s="25">
        <v>40</v>
      </c>
      <c r="I87" s="3">
        <f t="shared" si="6"/>
        <v>1488.8888888888889</v>
      </c>
      <c r="J87" s="3">
        <f t="shared" si="7"/>
        <v>148.88888888888889</v>
      </c>
      <c r="K87" s="4">
        <f t="shared" si="8"/>
        <v>122.83333333333333</v>
      </c>
      <c r="L87" s="25"/>
      <c r="M87" s="3">
        <f t="shared" si="9"/>
        <v>89.333333333333329</v>
      </c>
      <c r="N87" s="4">
        <f t="shared" si="10"/>
        <v>122.83333333333334</v>
      </c>
      <c r="O87" s="31">
        <v>3</v>
      </c>
      <c r="P87" s="31">
        <v>3</v>
      </c>
      <c r="Q87">
        <v>2</v>
      </c>
      <c r="R87">
        <v>2</v>
      </c>
      <c r="S87" s="34">
        <v>670</v>
      </c>
      <c r="T87" s="25">
        <v>0</v>
      </c>
      <c r="U87" s="25">
        <v>1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150</v>
      </c>
      <c r="AD87" s="25">
        <v>0</v>
      </c>
      <c r="AE87" s="3">
        <v>6.3446969696969696E-2</v>
      </c>
      <c r="AF87" s="32">
        <v>0</v>
      </c>
    </row>
    <row r="88" spans="1:32">
      <c r="B88" t="s">
        <v>125</v>
      </c>
      <c r="C88" t="s">
        <v>126</v>
      </c>
      <c r="E88">
        <v>38</v>
      </c>
      <c r="F88">
        <v>588</v>
      </c>
      <c r="G88" s="3">
        <f t="shared" si="11"/>
        <v>0.11136363636363636</v>
      </c>
      <c r="H88" s="25">
        <v>40</v>
      </c>
      <c r="I88" s="3">
        <f t="shared" si="6"/>
        <v>2613.3333333333335</v>
      </c>
      <c r="J88" s="3">
        <f t="shared" si="7"/>
        <v>261.33333333333337</v>
      </c>
      <c r="K88" s="4">
        <f t="shared" si="8"/>
        <v>215.6</v>
      </c>
      <c r="L88" s="25"/>
      <c r="M88" s="3">
        <f t="shared" si="9"/>
        <v>156.80000000000001</v>
      </c>
      <c r="N88" s="4">
        <f t="shared" si="10"/>
        <v>215.60000000000002</v>
      </c>
      <c r="O88" s="31">
        <v>4</v>
      </c>
      <c r="P88" s="31">
        <v>4</v>
      </c>
      <c r="Q88">
        <v>2</v>
      </c>
      <c r="R88">
        <v>2</v>
      </c>
      <c r="S88" s="34">
        <v>1764</v>
      </c>
      <c r="T88" s="25">
        <v>0</v>
      </c>
      <c r="U88" s="25">
        <v>5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3">
        <v>0.11136363636363636</v>
      </c>
      <c r="AF88" s="32">
        <v>0</v>
      </c>
    </row>
    <row r="89" spans="1:32">
      <c r="B89" t="s">
        <v>127</v>
      </c>
      <c r="C89" t="s">
        <v>128</v>
      </c>
      <c r="E89">
        <v>38</v>
      </c>
      <c r="F89">
        <v>352</v>
      </c>
      <c r="G89" s="3">
        <f t="shared" si="11"/>
        <v>6.6666666666666666E-2</v>
      </c>
      <c r="H89" s="25">
        <v>40</v>
      </c>
      <c r="I89" s="3">
        <f t="shared" si="6"/>
        <v>1564.4444444444443</v>
      </c>
      <c r="J89" s="3">
        <f t="shared" si="7"/>
        <v>156.44444444444446</v>
      </c>
      <c r="K89" s="4">
        <f t="shared" si="8"/>
        <v>129.06666666666666</v>
      </c>
      <c r="L89" s="25"/>
      <c r="M89" s="3">
        <f t="shared" si="9"/>
        <v>93.86666666666666</v>
      </c>
      <c r="N89" s="4">
        <f t="shared" si="10"/>
        <v>129.06666666666666</v>
      </c>
      <c r="O89" s="31">
        <v>4</v>
      </c>
      <c r="P89" s="31">
        <v>4</v>
      </c>
      <c r="Q89">
        <v>5</v>
      </c>
      <c r="R89">
        <v>5</v>
      </c>
      <c r="S89" s="34">
        <v>1056</v>
      </c>
      <c r="T89" s="25">
        <v>0</v>
      </c>
      <c r="U89" s="25">
        <v>2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3">
        <v>6.6666666666666666E-2</v>
      </c>
      <c r="AF89" s="32">
        <v>0</v>
      </c>
    </row>
    <row r="90" spans="1:32">
      <c r="A90" t="s">
        <v>120</v>
      </c>
      <c r="B90" t="s">
        <v>129</v>
      </c>
      <c r="C90" t="s">
        <v>130</v>
      </c>
      <c r="E90">
        <v>31</v>
      </c>
      <c r="F90">
        <v>132</v>
      </c>
      <c r="G90" s="3">
        <f t="shared" si="11"/>
        <v>2.5000000000000001E-2</v>
      </c>
      <c r="H90" s="25">
        <v>40</v>
      </c>
      <c r="I90" s="3">
        <f t="shared" si="6"/>
        <v>586.66666666666663</v>
      </c>
      <c r="J90" s="3">
        <f t="shared" si="7"/>
        <v>58.666666666666664</v>
      </c>
      <c r="K90" s="4">
        <f t="shared" si="8"/>
        <v>48.4</v>
      </c>
      <c r="L90" s="25"/>
      <c r="M90" s="3">
        <f t="shared" si="9"/>
        <v>35.199999999999996</v>
      </c>
      <c r="N90" s="4">
        <f t="shared" si="10"/>
        <v>48.4</v>
      </c>
      <c r="O90" s="31">
        <v>1</v>
      </c>
      <c r="P90" s="31">
        <v>1</v>
      </c>
      <c r="Q90">
        <v>6</v>
      </c>
      <c r="R90">
        <v>6</v>
      </c>
      <c r="S90" s="34">
        <v>396</v>
      </c>
      <c r="T90" s="25">
        <v>0</v>
      </c>
      <c r="U90" s="25">
        <v>1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3">
        <v>2.5000000000000001E-2</v>
      </c>
      <c r="AF90" s="32">
        <v>0</v>
      </c>
    </row>
    <row r="91" spans="1:32">
      <c r="B91" t="s">
        <v>130</v>
      </c>
      <c r="C91" t="s">
        <v>131</v>
      </c>
      <c r="E91">
        <v>49</v>
      </c>
      <c r="F91">
        <v>261</v>
      </c>
      <c r="G91" s="3">
        <f t="shared" si="11"/>
        <v>4.9431818181818181E-2</v>
      </c>
      <c r="H91" s="25">
        <v>40</v>
      </c>
      <c r="I91" s="3">
        <f t="shared" si="6"/>
        <v>1160</v>
      </c>
      <c r="J91" s="3">
        <f t="shared" si="7"/>
        <v>116</v>
      </c>
      <c r="K91" s="4">
        <f t="shared" si="8"/>
        <v>95.7</v>
      </c>
      <c r="L91" s="25"/>
      <c r="M91" s="3">
        <f t="shared" si="9"/>
        <v>69.599999999999994</v>
      </c>
      <c r="N91" s="4">
        <f t="shared" si="10"/>
        <v>95.7</v>
      </c>
      <c r="O91" s="31">
        <v>1</v>
      </c>
      <c r="P91" s="31">
        <v>1</v>
      </c>
      <c r="Q91">
        <v>2</v>
      </c>
      <c r="R91">
        <v>2</v>
      </c>
      <c r="S91" s="34">
        <v>783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80</v>
      </c>
      <c r="AD91" s="25">
        <v>0</v>
      </c>
      <c r="AE91" s="3">
        <v>4.9431818181818181E-2</v>
      </c>
      <c r="AF91" s="32">
        <v>0</v>
      </c>
    </row>
    <row r="92" spans="1:32">
      <c r="B92" t="s">
        <v>131</v>
      </c>
      <c r="C92" t="s">
        <v>132</v>
      </c>
      <c r="E92">
        <v>58</v>
      </c>
      <c r="F92">
        <v>1099</v>
      </c>
      <c r="G92" s="3">
        <f t="shared" si="11"/>
        <v>0.20814393939393938</v>
      </c>
      <c r="H92" s="25">
        <v>40</v>
      </c>
      <c r="I92" s="3">
        <f t="shared" si="6"/>
        <v>4884.4444444444443</v>
      </c>
      <c r="J92" s="3">
        <f t="shared" si="7"/>
        <v>488.44444444444446</v>
      </c>
      <c r="K92" s="4">
        <f t="shared" si="8"/>
        <v>402.9666666666667</v>
      </c>
      <c r="L92" s="25"/>
      <c r="M92" s="3">
        <f t="shared" si="9"/>
        <v>293.06666666666666</v>
      </c>
      <c r="N92" s="4">
        <f t="shared" si="10"/>
        <v>402.9666666666667</v>
      </c>
      <c r="O92" s="31">
        <v>6</v>
      </c>
      <c r="P92" s="31">
        <v>6</v>
      </c>
      <c r="Q92">
        <v>0</v>
      </c>
      <c r="R92">
        <v>0</v>
      </c>
      <c r="S92" s="34">
        <v>2198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3">
        <v>0.20814393939393938</v>
      </c>
      <c r="AF92" s="32">
        <v>0</v>
      </c>
    </row>
    <row r="93" spans="1:32" ht="15.75">
      <c r="A93" s="23" t="s">
        <v>120</v>
      </c>
      <c r="B93" t="s">
        <v>133</v>
      </c>
      <c r="C93" t="s">
        <v>134</v>
      </c>
      <c r="E93">
        <v>51</v>
      </c>
      <c r="F93">
        <v>590</v>
      </c>
      <c r="G93" s="3">
        <f t="shared" si="11"/>
        <v>0.11174242424242424</v>
      </c>
      <c r="H93" s="25">
        <v>40</v>
      </c>
      <c r="I93" s="3">
        <f t="shared" si="6"/>
        <v>2622.2222222222222</v>
      </c>
      <c r="J93" s="3">
        <f t="shared" si="7"/>
        <v>262.22222222222223</v>
      </c>
      <c r="K93" s="4">
        <f t="shared" si="8"/>
        <v>216.33333333333334</v>
      </c>
      <c r="L93" s="25"/>
      <c r="M93" s="3">
        <f t="shared" si="9"/>
        <v>157.33333333333331</v>
      </c>
      <c r="N93" s="4">
        <f t="shared" si="10"/>
        <v>216.33333333333334</v>
      </c>
      <c r="O93" s="31">
        <v>1</v>
      </c>
      <c r="P93" s="31">
        <v>1</v>
      </c>
      <c r="Q93">
        <v>4</v>
      </c>
      <c r="R93">
        <v>4</v>
      </c>
      <c r="S93" s="34">
        <v>1180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3">
        <v>0.11174242424242424</v>
      </c>
      <c r="AF93" s="32">
        <v>0</v>
      </c>
    </row>
    <row r="94" spans="1:32" ht="15.75">
      <c r="B94" s="23" t="s">
        <v>134</v>
      </c>
      <c r="C94" s="23" t="s">
        <v>135</v>
      </c>
      <c r="E94" s="23">
        <v>59</v>
      </c>
      <c r="F94" s="23">
        <v>926</v>
      </c>
      <c r="G94" s="3">
        <f t="shared" si="11"/>
        <v>0.17537878787878788</v>
      </c>
      <c r="H94" s="25">
        <v>40</v>
      </c>
      <c r="I94" s="3">
        <f t="shared" si="6"/>
        <v>4115.5555555555557</v>
      </c>
      <c r="J94" s="3">
        <f t="shared" si="7"/>
        <v>411.5555555555556</v>
      </c>
      <c r="K94" s="4">
        <f t="shared" si="8"/>
        <v>339.5333333333333</v>
      </c>
      <c r="L94" s="25"/>
      <c r="M94" s="3">
        <f t="shared" si="9"/>
        <v>246.93333333333334</v>
      </c>
      <c r="N94" s="4">
        <f t="shared" si="10"/>
        <v>339.53333333333336</v>
      </c>
      <c r="O94" s="31">
        <v>6</v>
      </c>
      <c r="P94" s="31">
        <v>6</v>
      </c>
      <c r="Q94">
        <v>2</v>
      </c>
      <c r="R94">
        <v>2</v>
      </c>
      <c r="S94" s="34">
        <v>1852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3">
        <v>0.17537878787878788</v>
      </c>
      <c r="AF94" s="32">
        <v>0</v>
      </c>
    </row>
    <row r="95" spans="1:32" s="24" customFormat="1" ht="15.75">
      <c r="A95" s="28"/>
      <c r="B95" s="28"/>
      <c r="C95" s="28"/>
      <c r="E95" s="38"/>
      <c r="F95" s="28"/>
      <c r="G95" s="38"/>
      <c r="I95" s="38"/>
      <c r="J95" s="38"/>
      <c r="K95" s="39"/>
      <c r="M95" s="38"/>
      <c r="N95" s="39"/>
      <c r="O95" s="39"/>
      <c r="P95" s="39"/>
      <c r="Q95"/>
      <c r="R95"/>
      <c r="AE95" s="38"/>
      <c r="AF95" s="38"/>
    </row>
    <row r="96" spans="1:32">
      <c r="G96" s="3"/>
      <c r="H96" s="25"/>
      <c r="I96" s="3"/>
      <c r="J96" s="3"/>
      <c r="K96" s="4"/>
      <c r="L96" s="25"/>
      <c r="M96" s="3"/>
      <c r="N96" s="4"/>
      <c r="O96" s="4"/>
      <c r="P96" s="4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3"/>
      <c r="AF96" s="32"/>
    </row>
    <row r="97" spans="1:32">
      <c r="A97" t="s">
        <v>136</v>
      </c>
      <c r="B97" t="s">
        <v>137</v>
      </c>
      <c r="C97" t="s">
        <v>39</v>
      </c>
      <c r="E97">
        <v>36</v>
      </c>
      <c r="F97">
        <v>307</v>
      </c>
      <c r="G97" s="3">
        <f t="shared" si="11"/>
        <v>5.8143939393939394E-2</v>
      </c>
      <c r="H97" s="25">
        <v>24</v>
      </c>
      <c r="I97" s="3">
        <f t="shared" si="6"/>
        <v>818.66666666666663</v>
      </c>
      <c r="J97" s="3">
        <f t="shared" si="7"/>
        <v>81.866666666666674</v>
      </c>
      <c r="K97" s="4">
        <f t="shared" si="8"/>
        <v>67.540000000000006</v>
      </c>
      <c r="L97" s="25"/>
      <c r="M97" s="3">
        <f t="shared" si="9"/>
        <v>49.12</v>
      </c>
      <c r="N97" s="4">
        <f t="shared" si="10"/>
        <v>67.540000000000006</v>
      </c>
      <c r="O97" s="31">
        <v>2</v>
      </c>
      <c r="P97" s="31">
        <v>2</v>
      </c>
      <c r="Q97">
        <v>0</v>
      </c>
      <c r="R97">
        <v>0</v>
      </c>
      <c r="S97" s="34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3">
        <v>5.8143939393939394E-2</v>
      </c>
      <c r="AF97" s="32">
        <v>0</v>
      </c>
    </row>
    <row r="98" spans="1:32">
      <c r="A98" t="s">
        <v>138</v>
      </c>
      <c r="B98" t="s">
        <v>155</v>
      </c>
      <c r="C98" t="s">
        <v>137</v>
      </c>
      <c r="E98">
        <v>64</v>
      </c>
      <c r="F98">
        <v>1376</v>
      </c>
      <c r="G98" s="3">
        <f t="shared" si="11"/>
        <v>0.26060606060606062</v>
      </c>
      <c r="H98" s="25">
        <v>24</v>
      </c>
      <c r="I98" s="3">
        <f t="shared" si="6"/>
        <v>3669.3333333333335</v>
      </c>
      <c r="J98" s="3">
        <f t="shared" si="7"/>
        <v>366.93333333333339</v>
      </c>
      <c r="K98" s="4">
        <f t="shared" si="8"/>
        <v>302.72000000000003</v>
      </c>
      <c r="L98" s="25"/>
      <c r="M98" s="3">
        <f t="shared" si="9"/>
        <v>220.16</v>
      </c>
      <c r="N98" s="4">
        <f t="shared" si="10"/>
        <v>302.72000000000003</v>
      </c>
      <c r="O98" s="31">
        <v>4</v>
      </c>
      <c r="P98" s="31">
        <v>4</v>
      </c>
      <c r="Q98">
        <v>5</v>
      </c>
      <c r="R98">
        <v>5</v>
      </c>
      <c r="S98" s="34">
        <v>2752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180</v>
      </c>
      <c r="AA98" s="25">
        <v>16</v>
      </c>
      <c r="AB98" s="25">
        <v>0</v>
      </c>
      <c r="AC98" s="25">
        <v>0</v>
      </c>
      <c r="AD98" s="25">
        <v>0</v>
      </c>
      <c r="AE98" s="3">
        <v>0.26060606060606062</v>
      </c>
      <c r="AF98" s="32">
        <v>0</v>
      </c>
    </row>
    <row r="99" spans="1:32">
      <c r="B99" t="s">
        <v>137</v>
      </c>
      <c r="C99" t="s">
        <v>140</v>
      </c>
      <c r="E99">
        <v>58</v>
      </c>
      <c r="F99">
        <v>1225</v>
      </c>
      <c r="G99" s="3">
        <f t="shared" si="11"/>
        <v>0.23200757575757575</v>
      </c>
      <c r="H99" s="25">
        <v>24</v>
      </c>
      <c r="I99" s="3">
        <f t="shared" si="6"/>
        <v>3266.6666666666665</v>
      </c>
      <c r="J99" s="3">
        <f t="shared" si="7"/>
        <v>326.66666666666669</v>
      </c>
      <c r="K99" s="4">
        <f t="shared" si="8"/>
        <v>269.5</v>
      </c>
      <c r="L99" s="25"/>
      <c r="M99" s="3">
        <f t="shared" si="9"/>
        <v>195.99999999999997</v>
      </c>
      <c r="N99" s="4">
        <f t="shared" si="10"/>
        <v>269.5</v>
      </c>
      <c r="O99" s="31">
        <v>4</v>
      </c>
      <c r="P99" s="31">
        <v>4</v>
      </c>
      <c r="Q99">
        <v>3</v>
      </c>
      <c r="R99">
        <v>3</v>
      </c>
      <c r="S99" s="34">
        <v>2450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16</v>
      </c>
      <c r="AB99" s="25">
        <v>0</v>
      </c>
      <c r="AC99" s="25">
        <v>0</v>
      </c>
      <c r="AD99" s="25">
        <v>0</v>
      </c>
      <c r="AE99" s="3">
        <v>0.23200757575757575</v>
      </c>
      <c r="AF99" s="32">
        <v>0</v>
      </c>
    </row>
    <row r="100" spans="1:32">
      <c r="A100" t="s">
        <v>140</v>
      </c>
      <c r="B100" t="s">
        <v>141</v>
      </c>
      <c r="C100" t="s">
        <v>136</v>
      </c>
      <c r="E100">
        <v>58</v>
      </c>
      <c r="F100">
        <v>1222</v>
      </c>
      <c r="G100" s="3">
        <f t="shared" si="11"/>
        <v>0.23143939393939394</v>
      </c>
      <c r="H100" s="25">
        <v>24</v>
      </c>
      <c r="I100" s="3">
        <f t="shared" si="6"/>
        <v>3258.6666666666665</v>
      </c>
      <c r="J100" s="3">
        <f t="shared" si="7"/>
        <v>325.86666666666667</v>
      </c>
      <c r="K100" s="4">
        <f t="shared" si="8"/>
        <v>268.83999999999997</v>
      </c>
      <c r="L100" s="25"/>
      <c r="M100" s="3">
        <f t="shared" si="9"/>
        <v>195.51999999999998</v>
      </c>
      <c r="N100" s="4">
        <f t="shared" si="10"/>
        <v>268.83999999999997</v>
      </c>
      <c r="O100" s="31">
        <v>6</v>
      </c>
      <c r="P100" s="31">
        <v>6</v>
      </c>
      <c r="Q100">
        <v>2</v>
      </c>
      <c r="R100">
        <v>2</v>
      </c>
      <c r="S100" s="34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30</v>
      </c>
      <c r="AB100" s="25">
        <v>0</v>
      </c>
      <c r="AC100" s="25">
        <v>0</v>
      </c>
      <c r="AD100" s="25">
        <v>0</v>
      </c>
      <c r="AE100" s="3">
        <v>0.23143939393939394</v>
      </c>
      <c r="AF100" s="32">
        <v>0</v>
      </c>
    </row>
    <row r="101" spans="1:32">
      <c r="B101" t="s">
        <v>138</v>
      </c>
      <c r="C101" t="s">
        <v>136</v>
      </c>
      <c r="E101">
        <v>61</v>
      </c>
      <c r="F101">
        <v>467</v>
      </c>
      <c r="G101" s="3">
        <f t="shared" si="11"/>
        <v>8.8446969696969691E-2</v>
      </c>
      <c r="H101" s="25">
        <v>24</v>
      </c>
      <c r="I101" s="3">
        <f t="shared" si="6"/>
        <v>1245.3333333333333</v>
      </c>
      <c r="J101" s="3">
        <f t="shared" si="7"/>
        <v>124.53333333333333</v>
      </c>
      <c r="K101" s="4">
        <f t="shared" si="8"/>
        <v>102.74</v>
      </c>
      <c r="L101" s="25"/>
      <c r="M101" s="3">
        <f t="shared" si="9"/>
        <v>74.72</v>
      </c>
      <c r="N101" s="4">
        <f t="shared" si="10"/>
        <v>102.74</v>
      </c>
      <c r="O101" s="31">
        <v>3</v>
      </c>
      <c r="P101" s="31">
        <v>3</v>
      </c>
      <c r="Q101">
        <v>0</v>
      </c>
      <c r="R101">
        <v>0</v>
      </c>
      <c r="S101" s="34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16</v>
      </c>
      <c r="AB101" s="25">
        <v>0</v>
      </c>
      <c r="AC101" s="25">
        <v>0</v>
      </c>
      <c r="AD101" s="25">
        <v>0</v>
      </c>
      <c r="AE101" s="3">
        <v>8.8446969696969691E-2</v>
      </c>
      <c r="AF101" s="32">
        <v>0</v>
      </c>
    </row>
    <row r="102" spans="1:32">
      <c r="B102" t="s">
        <v>142</v>
      </c>
      <c r="C102" t="s">
        <v>138</v>
      </c>
      <c r="E102">
        <v>50</v>
      </c>
      <c r="F102">
        <v>510</v>
      </c>
      <c r="G102" s="3">
        <f t="shared" si="11"/>
        <v>9.6590909090909088E-2</v>
      </c>
      <c r="H102" s="25">
        <v>24</v>
      </c>
      <c r="I102" s="3">
        <f t="shared" si="6"/>
        <v>1360</v>
      </c>
      <c r="J102" s="3">
        <f t="shared" si="7"/>
        <v>136</v>
      </c>
      <c r="K102" s="4">
        <f t="shared" si="8"/>
        <v>112.2</v>
      </c>
      <c r="L102" s="25"/>
      <c r="M102" s="3">
        <f t="shared" si="9"/>
        <v>81.599999999999994</v>
      </c>
      <c r="N102" s="4">
        <f t="shared" si="10"/>
        <v>112.2</v>
      </c>
      <c r="O102" s="31">
        <v>2</v>
      </c>
      <c r="P102" s="31">
        <v>2</v>
      </c>
      <c r="Q102">
        <v>0</v>
      </c>
      <c r="R102">
        <v>0</v>
      </c>
      <c r="S102" s="34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250</v>
      </c>
      <c r="AA102" s="25">
        <v>20</v>
      </c>
      <c r="AB102" s="25">
        <v>0</v>
      </c>
      <c r="AC102" s="25">
        <v>0</v>
      </c>
      <c r="AD102" s="25">
        <v>0</v>
      </c>
      <c r="AE102" s="3">
        <v>9.6590909090909088E-2</v>
      </c>
      <c r="AF102" s="32">
        <v>0</v>
      </c>
    </row>
    <row r="103" spans="1:32" s="24" customFormat="1">
      <c r="E103" s="38"/>
      <c r="G103" s="38"/>
      <c r="I103" s="38"/>
      <c r="J103" s="38"/>
      <c r="K103" s="39"/>
      <c r="M103" s="38"/>
      <c r="N103" s="39"/>
      <c r="O103" s="39"/>
      <c r="P103" s="39"/>
      <c r="Q103"/>
      <c r="R103"/>
      <c r="AE103" s="38"/>
      <c r="AF103" s="38"/>
    </row>
    <row r="104" spans="1:32">
      <c r="G104" s="3"/>
      <c r="H104" s="25"/>
      <c r="I104" s="3"/>
      <c r="J104" s="3"/>
      <c r="K104" s="4"/>
      <c r="L104" s="25"/>
      <c r="M104" s="3"/>
      <c r="N104" s="4"/>
      <c r="O104" s="4"/>
      <c r="P104" s="4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32"/>
      <c r="AF104" s="32"/>
    </row>
    <row r="105" spans="1:32">
      <c r="A105" t="s">
        <v>143</v>
      </c>
      <c r="B105" t="s">
        <v>144</v>
      </c>
      <c r="C105" t="s">
        <v>143</v>
      </c>
      <c r="E105">
        <v>40</v>
      </c>
      <c r="F105">
        <v>369</v>
      </c>
      <c r="G105" s="3">
        <f t="shared" si="11"/>
        <v>6.9886363636363635E-2</v>
      </c>
      <c r="H105" s="25">
        <v>30</v>
      </c>
      <c r="I105" s="3">
        <f t="shared" si="6"/>
        <v>1230</v>
      </c>
      <c r="J105" s="3">
        <f t="shared" si="7"/>
        <v>123</v>
      </c>
      <c r="K105" s="4">
        <f t="shared" si="8"/>
        <v>101.47499999999999</v>
      </c>
      <c r="L105" s="25"/>
      <c r="M105" s="3">
        <f t="shared" si="9"/>
        <v>73.8</v>
      </c>
      <c r="N105" s="4">
        <f t="shared" si="10"/>
        <v>101.47500000000001</v>
      </c>
      <c r="O105" s="31">
        <v>0</v>
      </c>
      <c r="P105" s="31">
        <v>0</v>
      </c>
      <c r="Q105">
        <v>2</v>
      </c>
      <c r="R105">
        <v>2</v>
      </c>
      <c r="S105" s="34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250</v>
      </c>
      <c r="AA105" s="25">
        <v>32</v>
      </c>
      <c r="AB105" s="25">
        <v>0</v>
      </c>
      <c r="AC105" s="25">
        <v>0</v>
      </c>
      <c r="AD105" s="25">
        <v>0</v>
      </c>
      <c r="AE105" s="32">
        <v>0</v>
      </c>
      <c r="AF105" s="32">
        <v>0</v>
      </c>
    </row>
    <row r="106" spans="1:32" ht="15.75">
      <c r="A106" s="23"/>
      <c r="B106" t="s">
        <v>143</v>
      </c>
      <c r="C106" t="s">
        <v>145</v>
      </c>
      <c r="E106">
        <v>25</v>
      </c>
      <c r="F106">
        <v>807</v>
      </c>
      <c r="G106" s="3">
        <f t="shared" si="11"/>
        <v>0.15284090909090908</v>
      </c>
      <c r="H106" s="25">
        <v>27</v>
      </c>
      <c r="I106" s="3">
        <f t="shared" si="6"/>
        <v>2421</v>
      </c>
      <c r="J106" s="3">
        <f t="shared" si="7"/>
        <v>242.10000000000002</v>
      </c>
      <c r="K106" s="4">
        <f t="shared" si="8"/>
        <v>199.73249999999999</v>
      </c>
      <c r="L106" s="25"/>
      <c r="M106" s="3">
        <f t="shared" si="9"/>
        <v>145.26</v>
      </c>
      <c r="N106" s="4">
        <f t="shared" si="10"/>
        <v>199.73250000000002</v>
      </c>
      <c r="O106" s="31">
        <v>4</v>
      </c>
      <c r="P106" s="31">
        <v>4</v>
      </c>
      <c r="Q106">
        <v>0</v>
      </c>
      <c r="R106">
        <v>0</v>
      </c>
      <c r="S106" s="34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32">
        <v>0</v>
      </c>
      <c r="AF106" s="32">
        <v>0</v>
      </c>
    </row>
    <row r="107" spans="1:32">
      <c r="B107" t="s">
        <v>145</v>
      </c>
      <c r="C107" t="s">
        <v>146</v>
      </c>
      <c r="E107">
        <v>34</v>
      </c>
      <c r="F107">
        <v>438</v>
      </c>
      <c r="G107" s="3">
        <f t="shared" si="11"/>
        <v>8.2954545454545461E-2</v>
      </c>
      <c r="H107" s="25">
        <v>27</v>
      </c>
      <c r="I107" s="3">
        <f t="shared" si="6"/>
        <v>1314</v>
      </c>
      <c r="J107" s="3">
        <f t="shared" si="7"/>
        <v>131.4</v>
      </c>
      <c r="K107" s="4">
        <f t="shared" si="8"/>
        <v>108.405</v>
      </c>
      <c r="L107" s="25"/>
      <c r="M107" s="3">
        <f t="shared" si="9"/>
        <v>78.84</v>
      </c>
      <c r="N107" s="4">
        <f t="shared" si="10"/>
        <v>108.405</v>
      </c>
      <c r="O107" s="31">
        <v>2</v>
      </c>
      <c r="P107" s="31">
        <v>2</v>
      </c>
      <c r="Q107">
        <v>0</v>
      </c>
      <c r="R107">
        <v>0</v>
      </c>
      <c r="S107" s="34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32">
        <v>0</v>
      </c>
      <c r="AF107" s="32">
        <v>0</v>
      </c>
    </row>
    <row r="108" spans="1:32" s="24" customFormat="1">
      <c r="E108" s="38"/>
      <c r="G108" s="38"/>
      <c r="I108" s="38">
        <f t="shared" si="6"/>
        <v>0</v>
      </c>
      <c r="J108" s="38">
        <f t="shared" si="7"/>
        <v>0</v>
      </c>
      <c r="K108" s="39">
        <f t="shared" si="8"/>
        <v>0</v>
      </c>
      <c r="M108" s="38">
        <f t="shared" si="9"/>
        <v>0</v>
      </c>
      <c r="N108" s="39">
        <f t="shared" si="10"/>
        <v>0</v>
      </c>
      <c r="O108" s="39"/>
      <c r="P108" s="39"/>
      <c r="Q108" s="39"/>
      <c r="R108" s="39"/>
      <c r="AE108" s="38"/>
      <c r="AF108" s="38"/>
    </row>
    <row r="109" spans="1:32">
      <c r="G109" s="3"/>
      <c r="H109" s="25"/>
      <c r="I109" s="3"/>
      <c r="J109" s="3"/>
      <c r="K109" s="4"/>
      <c r="L109" s="25"/>
      <c r="M109" s="3"/>
      <c r="N109" s="4"/>
      <c r="O109" s="4"/>
      <c r="P109" s="4"/>
      <c r="Q109" s="4"/>
      <c r="R109" s="4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32"/>
      <c r="AF109" s="32"/>
    </row>
    <row r="110" spans="1:32">
      <c r="G110" s="3">
        <f>SUM(G5:G107)</f>
        <v>9.9649621212121211</v>
      </c>
      <c r="H110" s="25"/>
      <c r="I110" s="3"/>
      <c r="J110" s="3">
        <f>SUM(J5:J108)</f>
        <v>15399.099999999999</v>
      </c>
      <c r="K110" s="4">
        <f>SUM(K5:K108)</f>
        <v>12704.257500000007</v>
      </c>
      <c r="L110" s="25"/>
      <c r="M110" s="3">
        <f>SUM(M5:M108)</f>
        <v>9239.4599999999991</v>
      </c>
      <c r="N110" s="4">
        <f>SUM(N5:N108)</f>
        <v>12704.257500000007</v>
      </c>
      <c r="O110" s="4">
        <f t="shared" ref="O110:AF110" si="12">SUM(O5:O107)</f>
        <v>161</v>
      </c>
      <c r="P110" s="4">
        <f t="shared" si="12"/>
        <v>161</v>
      </c>
      <c r="Q110" s="4">
        <f t="shared" si="12"/>
        <v>69</v>
      </c>
      <c r="R110" s="4">
        <f t="shared" si="12"/>
        <v>69</v>
      </c>
      <c r="S110" s="34">
        <f t="shared" si="12"/>
        <v>16101</v>
      </c>
      <c r="T110" s="34">
        <f t="shared" si="12"/>
        <v>2</v>
      </c>
      <c r="U110" s="34">
        <f t="shared" si="12"/>
        <v>9</v>
      </c>
      <c r="V110" s="34">
        <f t="shared" si="12"/>
        <v>0</v>
      </c>
      <c r="W110" s="34">
        <f t="shared" si="12"/>
        <v>0</v>
      </c>
      <c r="X110" s="34">
        <f t="shared" si="12"/>
        <v>0</v>
      </c>
      <c r="Y110" s="34">
        <f t="shared" si="12"/>
        <v>0</v>
      </c>
      <c r="Z110" s="34">
        <f t="shared" si="12"/>
        <v>680</v>
      </c>
      <c r="AA110" s="34">
        <f t="shared" si="12"/>
        <v>768</v>
      </c>
      <c r="AB110" s="34">
        <f t="shared" si="12"/>
        <v>0</v>
      </c>
      <c r="AC110" s="34">
        <f t="shared" si="12"/>
        <v>230</v>
      </c>
      <c r="AD110" s="34">
        <f t="shared" si="12"/>
        <v>0</v>
      </c>
      <c r="AE110" s="32">
        <f t="shared" si="12"/>
        <v>1.8731060606060606</v>
      </c>
      <c r="AF110" s="32">
        <f t="shared" si="12"/>
        <v>0</v>
      </c>
    </row>
    <row r="111" spans="1:32">
      <c r="A111" s="25"/>
      <c r="B111" s="25"/>
      <c r="C111" s="25"/>
      <c r="D111" s="25"/>
      <c r="E111" s="25"/>
      <c r="F111" s="25"/>
      <c r="G111" s="32"/>
      <c r="H111" s="25"/>
      <c r="I111" s="32"/>
      <c r="J111" s="32"/>
      <c r="K111" s="33"/>
      <c r="L111" s="25"/>
      <c r="M111" s="32"/>
      <c r="N111" s="33"/>
      <c r="O111" s="33"/>
      <c r="P111" s="33"/>
      <c r="Q111" s="33"/>
      <c r="R111" s="33"/>
      <c r="S111" s="34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32"/>
      <c r="AF111" s="35"/>
    </row>
    <row r="112" spans="1:32">
      <c r="G112" s="32"/>
      <c r="H112" s="25"/>
      <c r="I112" s="32"/>
      <c r="J112" s="32"/>
      <c r="K112" s="33"/>
      <c r="L112" s="25"/>
      <c r="M112" s="32"/>
      <c r="N112" s="33"/>
      <c r="O112" s="33"/>
      <c r="P112" s="33"/>
      <c r="Q112" s="33"/>
      <c r="R112" s="33"/>
      <c r="S112" s="34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32"/>
      <c r="AF112" s="35"/>
    </row>
    <row r="113" spans="1:32">
      <c r="A113" s="31" t="s">
        <v>58</v>
      </c>
      <c r="B113" s="31" t="s">
        <v>59</v>
      </c>
      <c r="C113" s="31" t="s">
        <v>60</v>
      </c>
      <c r="D113" s="31" t="s">
        <v>61</v>
      </c>
      <c r="E113" s="31" t="s">
        <v>62</v>
      </c>
      <c r="G113" s="32"/>
      <c r="H113" s="25"/>
      <c r="I113" s="32"/>
      <c r="J113" s="32"/>
      <c r="K113" s="33"/>
      <c r="L113" s="25"/>
      <c r="M113" s="32"/>
      <c r="N113" s="33"/>
      <c r="O113" s="33"/>
      <c r="P113" s="33"/>
      <c r="Q113" s="33"/>
      <c r="R113" s="33"/>
      <c r="S113" s="34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32"/>
      <c r="AF113" s="35"/>
    </row>
    <row r="114" spans="1:32" ht="24.95" customHeight="1">
      <c r="A114" s="6" t="s">
        <v>20</v>
      </c>
      <c r="B114" s="7" t="s">
        <v>21</v>
      </c>
      <c r="C114" s="8">
        <v>12704.3</v>
      </c>
      <c r="D114" s="8"/>
      <c r="E114" s="2"/>
      <c r="AF114" s="15"/>
    </row>
    <row r="115" spans="1:32" ht="24.95" customHeight="1">
      <c r="A115" s="6" t="s">
        <v>22</v>
      </c>
      <c r="B115" s="7" t="s">
        <v>23</v>
      </c>
      <c r="C115" s="29">
        <v>9239.4599999999991</v>
      </c>
      <c r="D115" s="6"/>
      <c r="E115" s="2"/>
      <c r="AF115" s="15"/>
    </row>
    <row r="116" spans="1:32" ht="24.95" customHeight="1">
      <c r="A116" s="6" t="s">
        <v>24</v>
      </c>
      <c r="B116" s="7" t="s">
        <v>25</v>
      </c>
      <c r="C116" s="29">
        <v>15399.1</v>
      </c>
      <c r="D116" s="6"/>
      <c r="E116" s="2"/>
      <c r="AF116" s="15"/>
    </row>
    <row r="117" spans="1:32" ht="24.95" customHeight="1">
      <c r="A117" s="6" t="s">
        <v>26</v>
      </c>
      <c r="B117" s="9" t="s">
        <v>21</v>
      </c>
      <c r="C117" s="8">
        <v>12704.3</v>
      </c>
      <c r="D117" s="8"/>
      <c r="E117" s="2"/>
      <c r="AF117" s="15"/>
    </row>
    <row r="118" spans="1:32" ht="24.95" customHeight="1">
      <c r="A118" s="6" t="s">
        <v>27</v>
      </c>
      <c r="B118" s="9" t="s">
        <v>21</v>
      </c>
      <c r="C118" s="2">
        <v>0</v>
      </c>
      <c r="D118" s="2"/>
      <c r="E118" s="2"/>
      <c r="AF118" s="15"/>
    </row>
    <row r="119" spans="1:32" ht="41.25" customHeight="1">
      <c r="A119" s="10" t="s">
        <v>57</v>
      </c>
      <c r="B119" s="7" t="s">
        <v>28</v>
      </c>
      <c r="C119" s="6">
        <v>161</v>
      </c>
      <c r="D119" s="6"/>
      <c r="E119" s="2"/>
      <c r="AF119" s="15"/>
    </row>
    <row r="120" spans="1:32" ht="27.75" customHeight="1">
      <c r="A120" s="10" t="s">
        <v>54</v>
      </c>
      <c r="B120" s="7" t="s">
        <v>28</v>
      </c>
      <c r="C120" s="6">
        <v>69</v>
      </c>
      <c r="D120" s="6"/>
      <c r="E120" s="2"/>
      <c r="AF120" s="15"/>
    </row>
    <row r="121" spans="1:32" ht="24.95" customHeight="1">
      <c r="A121" s="6" t="s">
        <v>53</v>
      </c>
      <c r="B121" s="7" t="s">
        <v>28</v>
      </c>
      <c r="C121" s="6">
        <v>161</v>
      </c>
      <c r="D121" s="6"/>
      <c r="E121" s="2"/>
      <c r="AF121" s="15"/>
    </row>
    <row r="122" spans="1:32" ht="24.95" customHeight="1">
      <c r="A122" s="6" t="s">
        <v>52</v>
      </c>
      <c r="B122" s="9" t="s">
        <v>28</v>
      </c>
      <c r="C122" s="6">
        <v>69</v>
      </c>
      <c r="D122" s="6"/>
      <c r="E122" s="2"/>
      <c r="AF122" s="15"/>
    </row>
    <row r="123" spans="1:32" ht="24.95" customHeight="1">
      <c r="A123" s="6" t="s">
        <v>29</v>
      </c>
      <c r="B123" s="9" t="s">
        <v>28</v>
      </c>
      <c r="C123" s="6">
        <v>2</v>
      </c>
      <c r="D123" s="6"/>
      <c r="E123" s="2"/>
      <c r="AF123" s="15"/>
    </row>
    <row r="124" spans="1:32" ht="46.5" customHeight="1">
      <c r="A124" s="11" t="s">
        <v>30</v>
      </c>
      <c r="B124" s="9" t="s">
        <v>31</v>
      </c>
      <c r="C124" s="30">
        <v>16101</v>
      </c>
      <c r="D124" s="6"/>
      <c r="E124" s="2"/>
      <c r="AF124" s="15"/>
    </row>
    <row r="125" spans="1:32" ht="24.95" customHeight="1">
      <c r="A125" s="6" t="s">
        <v>32</v>
      </c>
      <c r="B125" s="9" t="s">
        <v>28</v>
      </c>
      <c r="C125" s="6">
        <v>9</v>
      </c>
      <c r="D125" s="6"/>
      <c r="E125" s="6"/>
      <c r="AF125" s="15"/>
    </row>
    <row r="126" spans="1:32" ht="24.95" customHeight="1">
      <c r="A126" s="6" t="s">
        <v>33</v>
      </c>
      <c r="B126" s="9" t="s">
        <v>28</v>
      </c>
      <c r="C126" s="6">
        <v>0</v>
      </c>
      <c r="D126" s="6"/>
      <c r="E126" s="6"/>
      <c r="AF126" s="15"/>
    </row>
    <row r="127" spans="1:32" ht="24.95" customHeight="1">
      <c r="A127" s="6" t="s">
        <v>47</v>
      </c>
      <c r="B127" s="9" t="s">
        <v>28</v>
      </c>
      <c r="C127" s="6">
        <v>0</v>
      </c>
      <c r="D127" s="6"/>
      <c r="E127" s="2"/>
      <c r="AF127" s="15"/>
    </row>
    <row r="128" spans="1:32" ht="24.95" customHeight="1">
      <c r="A128" s="6" t="s">
        <v>49</v>
      </c>
      <c r="B128" s="9" t="s">
        <v>28</v>
      </c>
      <c r="C128" s="6">
        <v>0</v>
      </c>
      <c r="D128" s="6"/>
      <c r="E128" s="2"/>
      <c r="AF128" s="15"/>
    </row>
    <row r="129" spans="1:32" ht="24.95" customHeight="1">
      <c r="A129" s="6" t="s">
        <v>34</v>
      </c>
      <c r="B129" s="9" t="s">
        <v>31</v>
      </c>
      <c r="C129" s="6">
        <v>680</v>
      </c>
      <c r="D129" s="6"/>
      <c r="E129" s="2"/>
      <c r="AF129" s="15"/>
    </row>
    <row r="130" spans="1:32" ht="24.95" customHeight="1">
      <c r="A130" s="6" t="s">
        <v>35</v>
      </c>
      <c r="B130" s="9" t="s">
        <v>31</v>
      </c>
      <c r="C130" s="37">
        <v>768</v>
      </c>
      <c r="D130" s="6"/>
      <c r="E130" s="2"/>
      <c r="AF130" s="15"/>
    </row>
    <row r="131" spans="1:32" ht="24.95" customHeight="1">
      <c r="A131" s="6" t="s">
        <v>36</v>
      </c>
      <c r="B131" s="9" t="s">
        <v>28</v>
      </c>
      <c r="C131" s="6">
        <v>0</v>
      </c>
      <c r="D131" s="6"/>
      <c r="E131" s="2"/>
      <c r="AF131" s="15"/>
    </row>
    <row r="132" spans="1:32" ht="24.95" customHeight="1">
      <c r="A132" s="6" t="s">
        <v>44</v>
      </c>
      <c r="B132" s="9" t="s">
        <v>31</v>
      </c>
      <c r="C132" s="30">
        <v>230</v>
      </c>
      <c r="D132" s="6"/>
      <c r="E132" s="2"/>
      <c r="AF132" s="15"/>
    </row>
    <row r="133" spans="1:32" ht="24.95" customHeight="1">
      <c r="A133" s="6" t="s">
        <v>43</v>
      </c>
      <c r="B133" s="9" t="s">
        <v>51</v>
      </c>
      <c r="C133" s="6">
        <v>0</v>
      </c>
      <c r="D133" s="6"/>
      <c r="E133" s="6"/>
      <c r="AF133" s="15"/>
    </row>
    <row r="134" spans="1:32" ht="24.95" customHeight="1">
      <c r="A134" s="6" t="s">
        <v>37</v>
      </c>
      <c r="B134" s="9" t="s">
        <v>45</v>
      </c>
      <c r="C134" s="6">
        <v>1.87</v>
      </c>
      <c r="D134" s="6"/>
      <c r="E134" s="2"/>
      <c r="AF134" s="15"/>
    </row>
    <row r="135" spans="1:32" ht="24.95" customHeight="1">
      <c r="A135" s="6" t="s">
        <v>38</v>
      </c>
      <c r="B135" s="9" t="s">
        <v>45</v>
      </c>
      <c r="C135" s="6">
        <v>0</v>
      </c>
      <c r="D135" s="6"/>
      <c r="E135" s="2"/>
      <c r="AF135" s="15"/>
    </row>
    <row r="136" spans="1:32">
      <c r="D136" s="2"/>
      <c r="E136" s="2"/>
      <c r="AF136" s="15"/>
    </row>
    <row r="137" spans="1:32">
      <c r="D137" s="2" t="s">
        <v>63</v>
      </c>
      <c r="E137" s="2"/>
      <c r="AF137" s="15"/>
    </row>
    <row r="138" spans="1:32">
      <c r="AF138" s="15"/>
    </row>
    <row r="139" spans="1:32">
      <c r="A139" s="12" t="s">
        <v>0</v>
      </c>
      <c r="B139" s="12" t="s">
        <v>17</v>
      </c>
      <c r="C139" s="12" t="s">
        <v>18</v>
      </c>
      <c r="D139" s="12" t="s">
        <v>1</v>
      </c>
      <c r="AF139" s="15"/>
    </row>
    <row r="140" spans="1:32">
      <c r="A140" s="25"/>
      <c r="B140" s="25"/>
      <c r="C140" s="25"/>
      <c r="D140" s="32"/>
      <c r="AF140" s="15"/>
    </row>
    <row r="141" spans="1:32">
      <c r="A141" t="s">
        <v>65</v>
      </c>
      <c r="B141" t="s">
        <v>66</v>
      </c>
      <c r="C141" t="s">
        <v>67</v>
      </c>
      <c r="D141" s="32">
        <v>0.22310606060606061</v>
      </c>
      <c r="AF141" s="15"/>
    </row>
    <row r="142" spans="1:32">
      <c r="A142" t="s">
        <v>68</v>
      </c>
      <c r="B142" t="s">
        <v>69</v>
      </c>
      <c r="C142" t="s">
        <v>70</v>
      </c>
      <c r="D142" s="32">
        <v>8.9962121212121215E-2</v>
      </c>
      <c r="AF142" s="15"/>
    </row>
    <row r="143" spans="1:32">
      <c r="B143" t="s">
        <v>70</v>
      </c>
      <c r="C143" t="s">
        <v>71</v>
      </c>
      <c r="D143" s="32">
        <v>8.3333333333333329E-2</v>
      </c>
      <c r="AF143" s="15"/>
    </row>
    <row r="144" spans="1:32">
      <c r="B144" t="s">
        <v>147</v>
      </c>
      <c r="C144" t="s">
        <v>72</v>
      </c>
      <c r="D144" s="32">
        <v>8.3522727272727276E-2</v>
      </c>
      <c r="AF144" s="15"/>
    </row>
    <row r="145" spans="1:32">
      <c r="B145" t="s">
        <v>72</v>
      </c>
      <c r="C145" t="s">
        <v>67</v>
      </c>
      <c r="D145" s="32">
        <v>3.5795454545454547E-2</v>
      </c>
      <c r="AF145" s="15"/>
    </row>
    <row r="146" spans="1:32">
      <c r="B146" t="s">
        <v>68</v>
      </c>
      <c r="C146" t="s">
        <v>73</v>
      </c>
      <c r="D146" s="32">
        <v>4.5265151515151515E-2</v>
      </c>
      <c r="AF146" s="15"/>
    </row>
    <row r="147" spans="1:32">
      <c r="B147" t="s">
        <v>73</v>
      </c>
      <c r="C147" t="s">
        <v>68</v>
      </c>
      <c r="D147" s="32">
        <v>3.6553030303030302E-2</v>
      </c>
      <c r="AF147" s="15"/>
    </row>
    <row r="148" spans="1:32">
      <c r="A148" t="s">
        <v>74</v>
      </c>
      <c r="B148" t="s">
        <v>69</v>
      </c>
      <c r="C148" t="s">
        <v>75</v>
      </c>
      <c r="D148" s="32">
        <v>4.0719696969696968E-2</v>
      </c>
      <c r="AF148" s="15"/>
    </row>
    <row r="149" spans="1:32">
      <c r="B149" t="s">
        <v>75</v>
      </c>
      <c r="C149" t="s">
        <v>75</v>
      </c>
      <c r="D149" s="32">
        <v>3.3333333333333333E-2</v>
      </c>
      <c r="AF149" s="15"/>
    </row>
    <row r="150" spans="1:32">
      <c r="B150" t="s">
        <v>75</v>
      </c>
      <c r="C150" t="s">
        <v>76</v>
      </c>
      <c r="D150" s="32">
        <v>8.579545454545455E-2</v>
      </c>
      <c r="AF150" s="15"/>
    </row>
    <row r="151" spans="1:32">
      <c r="B151" t="s">
        <v>76</v>
      </c>
      <c r="C151" t="s">
        <v>77</v>
      </c>
      <c r="D151" s="32">
        <v>6.1363636363636363E-2</v>
      </c>
      <c r="AF151" s="15"/>
    </row>
    <row r="152" spans="1:32">
      <c r="B152" t="s">
        <v>78</v>
      </c>
      <c r="C152" t="s">
        <v>67</v>
      </c>
      <c r="D152" s="32">
        <v>7.3295454545454539E-2</v>
      </c>
      <c r="AF152" s="15"/>
    </row>
    <row r="153" spans="1:32">
      <c r="A153" t="s">
        <v>75</v>
      </c>
      <c r="B153" t="s">
        <v>74</v>
      </c>
      <c r="C153" t="s">
        <v>74</v>
      </c>
      <c r="D153" s="32">
        <v>5.5113636363636365E-2</v>
      </c>
      <c r="AF153" s="15"/>
    </row>
    <row r="154" spans="1:32">
      <c r="A154" t="s">
        <v>76</v>
      </c>
      <c r="B154" t="s">
        <v>74</v>
      </c>
      <c r="C154" t="s">
        <v>39</v>
      </c>
      <c r="D154" s="32">
        <v>0.21723484848484848</v>
      </c>
      <c r="AF154" s="15"/>
    </row>
    <row r="155" spans="1:32">
      <c r="A155" t="s">
        <v>77</v>
      </c>
      <c r="B155" t="s">
        <v>74</v>
      </c>
      <c r="C155" t="s">
        <v>39</v>
      </c>
      <c r="D155" s="32">
        <v>8.6553030303030298E-2</v>
      </c>
      <c r="AF155" s="15"/>
    </row>
    <row r="156" spans="1:32">
      <c r="A156" t="s">
        <v>73</v>
      </c>
      <c r="B156" t="s">
        <v>69</v>
      </c>
      <c r="C156" t="s">
        <v>39</v>
      </c>
      <c r="D156" s="32">
        <v>0.16875000000000001</v>
      </c>
      <c r="AF156" s="15"/>
    </row>
    <row r="157" spans="1:32">
      <c r="A157" t="s">
        <v>72</v>
      </c>
      <c r="B157" t="s">
        <v>68</v>
      </c>
      <c r="C157" t="s">
        <v>39</v>
      </c>
      <c r="D157" s="32">
        <v>6.5530303030303036E-2</v>
      </c>
      <c r="AF157" s="15"/>
    </row>
    <row r="158" spans="1:32">
      <c r="A158" t="s">
        <v>147</v>
      </c>
      <c r="B158" t="s">
        <v>68</v>
      </c>
      <c r="C158" t="s">
        <v>79</v>
      </c>
      <c r="D158" s="32">
        <v>3.8636363636363635E-2</v>
      </c>
      <c r="AF158" s="15"/>
    </row>
    <row r="159" spans="1:32">
      <c r="B159" t="s">
        <v>79</v>
      </c>
      <c r="C159" t="s">
        <v>79</v>
      </c>
      <c r="D159" s="32">
        <v>6.5909090909090903E-2</v>
      </c>
      <c r="AF159" s="15"/>
    </row>
    <row r="160" spans="1:32">
      <c r="B160" t="s">
        <v>79</v>
      </c>
      <c r="C160" t="s">
        <v>39</v>
      </c>
      <c r="D160" s="32">
        <v>2.7083333333333334E-2</v>
      </c>
      <c r="AF160" s="15"/>
    </row>
    <row r="161" spans="1:32">
      <c r="A161" t="s">
        <v>79</v>
      </c>
      <c r="B161" t="s">
        <v>147</v>
      </c>
      <c r="C161" t="s">
        <v>147</v>
      </c>
      <c r="D161" s="32">
        <v>7.367424242424242E-2</v>
      </c>
      <c r="AF161" s="15"/>
    </row>
    <row r="162" spans="1:32" ht="15.75">
      <c r="A162" s="41" t="s">
        <v>80</v>
      </c>
      <c r="B162" s="23" t="s">
        <v>68</v>
      </c>
      <c r="C162" s="23" t="s">
        <v>39</v>
      </c>
      <c r="D162" s="32">
        <v>0.15303030303030302</v>
      </c>
      <c r="AF162" s="15"/>
    </row>
    <row r="163" spans="1:32" ht="15.75">
      <c r="A163" s="26"/>
      <c r="B163" s="26"/>
      <c r="C163" s="26"/>
      <c r="D163" s="32"/>
      <c r="AF163" s="15"/>
    </row>
    <row r="164" spans="1:32" ht="15.75">
      <c r="A164" s="23"/>
      <c r="B164" s="23"/>
      <c r="C164" s="23"/>
      <c r="D164" s="32"/>
      <c r="AF164" s="15"/>
    </row>
    <row r="165" spans="1:32">
      <c r="A165" t="s">
        <v>81</v>
      </c>
      <c r="B165" t="s">
        <v>82</v>
      </c>
      <c r="C165" t="s">
        <v>83</v>
      </c>
      <c r="D165" s="32">
        <v>0.15208333333333332</v>
      </c>
      <c r="AF165" s="15"/>
    </row>
    <row r="166" spans="1:32">
      <c r="B166" t="s">
        <v>83</v>
      </c>
      <c r="C166" t="s">
        <v>85</v>
      </c>
      <c r="D166" s="32">
        <v>0.18693181818181817</v>
      </c>
      <c r="AF166" s="15"/>
    </row>
    <row r="167" spans="1:32">
      <c r="B167" t="s">
        <v>85</v>
      </c>
      <c r="C167" t="s">
        <v>86</v>
      </c>
      <c r="D167" s="32">
        <v>0.11477272727272728</v>
      </c>
      <c r="AF167" s="15"/>
    </row>
    <row r="168" spans="1:32">
      <c r="B168" t="s">
        <v>86</v>
      </c>
      <c r="C168" t="s">
        <v>87</v>
      </c>
      <c r="D168" s="32">
        <v>4.6969696969696967E-2</v>
      </c>
      <c r="AF168" s="15"/>
    </row>
    <row r="169" spans="1:32">
      <c r="B169" t="s">
        <v>87</v>
      </c>
      <c r="C169" t="s">
        <v>88</v>
      </c>
      <c r="D169" s="32">
        <v>0.125</v>
      </c>
      <c r="AF169" s="15"/>
    </row>
    <row r="170" spans="1:32">
      <c r="A170" t="s">
        <v>83</v>
      </c>
      <c r="B170" t="s">
        <v>81</v>
      </c>
      <c r="C170" t="s">
        <v>89</v>
      </c>
      <c r="D170" s="32">
        <v>9.6022727272727273E-2</v>
      </c>
      <c r="AF170" s="15"/>
    </row>
    <row r="171" spans="1:32">
      <c r="B171" t="s">
        <v>89</v>
      </c>
      <c r="C171" t="s">
        <v>85</v>
      </c>
      <c r="D171" s="32">
        <v>0.12178030303030303</v>
      </c>
      <c r="AF171" s="15"/>
    </row>
    <row r="172" spans="1:32">
      <c r="B172" t="s">
        <v>85</v>
      </c>
      <c r="C172" t="s">
        <v>87</v>
      </c>
      <c r="D172" s="32">
        <v>0.16212121212121211</v>
      </c>
      <c r="AF172" s="15"/>
    </row>
    <row r="173" spans="1:32">
      <c r="B173" t="s">
        <v>87</v>
      </c>
      <c r="C173" t="s">
        <v>39</v>
      </c>
      <c r="D173" s="32">
        <v>4.7727272727272729E-2</v>
      </c>
      <c r="AF173" s="15"/>
    </row>
    <row r="174" spans="1:32">
      <c r="A174" t="s">
        <v>89</v>
      </c>
      <c r="B174" t="s">
        <v>83</v>
      </c>
      <c r="C174" t="s">
        <v>39</v>
      </c>
      <c r="D174" s="32">
        <v>5.8143939393939394E-2</v>
      </c>
      <c r="AF174" s="15"/>
    </row>
    <row r="175" spans="1:32">
      <c r="A175" t="s">
        <v>84</v>
      </c>
      <c r="B175" t="s">
        <v>148</v>
      </c>
      <c r="C175" t="s">
        <v>85</v>
      </c>
      <c r="D175" s="32">
        <v>0.12367424242424242</v>
      </c>
      <c r="AF175" s="15"/>
    </row>
    <row r="176" spans="1:32">
      <c r="B176" t="s">
        <v>85</v>
      </c>
      <c r="C176" t="s">
        <v>86</v>
      </c>
      <c r="D176" s="32">
        <v>0.11458333333333333</v>
      </c>
      <c r="AF176" s="15"/>
    </row>
    <row r="177" spans="1:32">
      <c r="B177" t="s">
        <v>86</v>
      </c>
      <c r="C177" t="s">
        <v>39</v>
      </c>
      <c r="D177" s="32">
        <v>0.15151515151515152</v>
      </c>
      <c r="AF177" s="15"/>
    </row>
    <row r="178" spans="1:32">
      <c r="A178" t="s">
        <v>85</v>
      </c>
      <c r="B178" t="s">
        <v>83</v>
      </c>
      <c r="C178" t="s">
        <v>81</v>
      </c>
      <c r="D178" s="32">
        <v>0.125</v>
      </c>
      <c r="AF178" s="15"/>
    </row>
    <row r="179" spans="1:32">
      <c r="B179" t="s">
        <v>81</v>
      </c>
      <c r="C179" t="s">
        <v>84</v>
      </c>
      <c r="D179" s="32">
        <v>0.12424242424242424</v>
      </c>
      <c r="AF179" s="15"/>
    </row>
    <row r="180" spans="1:32">
      <c r="A180" t="s">
        <v>87</v>
      </c>
      <c r="B180" t="s">
        <v>83</v>
      </c>
      <c r="C180" t="s">
        <v>81</v>
      </c>
      <c r="D180" s="32">
        <v>0.12443181818181819</v>
      </c>
      <c r="AF180" s="15"/>
    </row>
    <row r="181" spans="1:32" ht="15.75">
      <c r="A181" s="41" t="s">
        <v>149</v>
      </c>
      <c r="B181" s="23" t="s">
        <v>81</v>
      </c>
      <c r="C181" s="23" t="s">
        <v>84</v>
      </c>
      <c r="D181" s="32">
        <v>0.1240530303030303</v>
      </c>
      <c r="AF181" s="15"/>
    </row>
    <row r="182" spans="1:32" ht="15.75">
      <c r="A182" s="26"/>
      <c r="B182" s="26"/>
      <c r="C182" s="26"/>
      <c r="D182" s="32"/>
      <c r="AF182" s="15"/>
    </row>
    <row r="183" spans="1:32" ht="15.75">
      <c r="A183" s="26"/>
      <c r="B183" s="26"/>
      <c r="C183" s="26"/>
      <c r="D183" s="32"/>
      <c r="AF183" s="15"/>
    </row>
    <row r="184" spans="1:32">
      <c r="A184" t="s">
        <v>90</v>
      </c>
      <c r="B184" t="s">
        <v>91</v>
      </c>
      <c r="C184" t="s">
        <v>92</v>
      </c>
      <c r="D184" s="32">
        <v>8.8636363636363638E-2</v>
      </c>
      <c r="AF184" s="15"/>
    </row>
    <row r="185" spans="1:32">
      <c r="B185" t="s">
        <v>92</v>
      </c>
      <c r="C185" t="s">
        <v>93</v>
      </c>
      <c r="D185" s="32">
        <v>0.10075757575757575</v>
      </c>
      <c r="AF185" s="15"/>
    </row>
    <row r="186" spans="1:32">
      <c r="B186" t="s">
        <v>93</v>
      </c>
      <c r="C186" t="s">
        <v>94</v>
      </c>
      <c r="D186" s="32">
        <v>0.20700757575757575</v>
      </c>
      <c r="AF186" s="15"/>
    </row>
    <row r="187" spans="1:32">
      <c r="B187" t="s">
        <v>95</v>
      </c>
      <c r="C187" t="s">
        <v>39</v>
      </c>
      <c r="D187" s="32">
        <v>0.19015151515151515</v>
      </c>
      <c r="AF187" s="15"/>
    </row>
    <row r="188" spans="1:32" ht="15.75">
      <c r="A188" s="23" t="s">
        <v>92</v>
      </c>
      <c r="B188" s="23" t="s">
        <v>90</v>
      </c>
      <c r="C188" s="23" t="s">
        <v>39</v>
      </c>
      <c r="D188" s="32">
        <v>0.11060606060606061</v>
      </c>
      <c r="AF188" s="15"/>
    </row>
    <row r="189" spans="1:32" ht="15.75">
      <c r="A189" s="26"/>
      <c r="B189" s="26"/>
      <c r="C189" s="26"/>
      <c r="D189" s="32"/>
      <c r="AF189" s="15"/>
    </row>
    <row r="190" spans="1:32" ht="15.75">
      <c r="A190" s="23"/>
      <c r="B190" s="23"/>
      <c r="C190" s="23"/>
      <c r="D190" s="32"/>
      <c r="AF190" s="15"/>
    </row>
    <row r="191" spans="1:32">
      <c r="A191" t="s">
        <v>96</v>
      </c>
      <c r="B191" t="s">
        <v>97</v>
      </c>
      <c r="C191" t="s">
        <v>98</v>
      </c>
      <c r="D191" s="32">
        <v>0.63503787878787876</v>
      </c>
      <c r="AF191" s="15"/>
    </row>
    <row r="192" spans="1:32">
      <c r="A192" t="s">
        <v>99</v>
      </c>
      <c r="B192" t="s">
        <v>96</v>
      </c>
      <c r="C192" t="s">
        <v>100</v>
      </c>
      <c r="D192" s="32">
        <v>4.8863636363636366E-2</v>
      </c>
      <c r="AF192" s="15"/>
    </row>
    <row r="193" spans="1:32">
      <c r="B193" t="s">
        <v>100</v>
      </c>
      <c r="C193" t="s">
        <v>98</v>
      </c>
      <c r="D193" s="32">
        <v>0.29659090909090907</v>
      </c>
      <c r="AF193" s="15"/>
    </row>
    <row r="194" spans="1:32">
      <c r="A194" t="s">
        <v>98</v>
      </c>
      <c r="B194" t="s">
        <v>96</v>
      </c>
      <c r="C194" t="s">
        <v>101</v>
      </c>
      <c r="D194" s="32">
        <v>4.46969696969697E-2</v>
      </c>
      <c r="AF194" s="15"/>
    </row>
    <row r="195" spans="1:32">
      <c r="B195" t="s">
        <v>101</v>
      </c>
      <c r="C195" t="s">
        <v>102</v>
      </c>
      <c r="D195" s="32">
        <v>7.045454545454545E-2</v>
      </c>
      <c r="AF195" s="15"/>
    </row>
    <row r="196" spans="1:32">
      <c r="B196" t="s">
        <v>102</v>
      </c>
      <c r="C196" t="s">
        <v>103</v>
      </c>
      <c r="D196" s="32">
        <v>5.8143939393939394E-2</v>
      </c>
      <c r="AF196" s="15"/>
    </row>
    <row r="197" spans="1:32">
      <c r="B197" t="s">
        <v>103</v>
      </c>
      <c r="C197" t="s">
        <v>99</v>
      </c>
      <c r="D197" s="32">
        <v>0.10757575757575757</v>
      </c>
      <c r="AF197" s="15"/>
    </row>
    <row r="198" spans="1:32">
      <c r="B198" t="s">
        <v>99</v>
      </c>
      <c r="C198" t="s">
        <v>104</v>
      </c>
      <c r="D198" s="32">
        <v>3.5984848484848488E-2</v>
      </c>
      <c r="AF198" s="15"/>
    </row>
    <row r="199" spans="1:32">
      <c r="B199" t="s">
        <v>104</v>
      </c>
      <c r="C199" t="s">
        <v>105</v>
      </c>
      <c r="D199" s="32">
        <v>5.7386363636363638E-2</v>
      </c>
      <c r="AF199" s="15"/>
    </row>
    <row r="200" spans="1:32">
      <c r="B200" t="s">
        <v>105</v>
      </c>
      <c r="C200" t="s">
        <v>39</v>
      </c>
      <c r="D200" s="32">
        <v>9.6212121212121207E-2</v>
      </c>
      <c r="AF200" s="15"/>
    </row>
    <row r="201" spans="1:32">
      <c r="A201" t="s">
        <v>100</v>
      </c>
      <c r="B201" t="s">
        <v>99</v>
      </c>
      <c r="C201" t="s">
        <v>106</v>
      </c>
      <c r="D201" s="32">
        <v>0.17556818181818182</v>
      </c>
      <c r="AF201" s="15"/>
    </row>
    <row r="202" spans="1:32">
      <c r="B202" t="s">
        <v>106</v>
      </c>
      <c r="C202" t="s">
        <v>39</v>
      </c>
      <c r="D202" s="32">
        <v>4.7348484848484848E-2</v>
      </c>
      <c r="AF202" s="15"/>
    </row>
    <row r="203" spans="1:32">
      <c r="A203" t="s">
        <v>106</v>
      </c>
      <c r="B203" t="s">
        <v>107</v>
      </c>
      <c r="C203" t="s">
        <v>108</v>
      </c>
      <c r="D203" s="32">
        <v>0.10340909090909091</v>
      </c>
      <c r="AF203" s="15"/>
    </row>
    <row r="204" spans="1:32">
      <c r="A204" t="s">
        <v>109</v>
      </c>
      <c r="B204" t="s">
        <v>106</v>
      </c>
      <c r="C204" t="s">
        <v>39</v>
      </c>
      <c r="D204" s="32">
        <v>6.4393939393939392E-2</v>
      </c>
      <c r="AF204" s="15"/>
    </row>
    <row r="205" spans="1:32">
      <c r="A205" t="s">
        <v>101</v>
      </c>
      <c r="B205" t="s">
        <v>98</v>
      </c>
      <c r="C205" t="s">
        <v>39</v>
      </c>
      <c r="D205" s="32">
        <v>4.1666666666666664E-2</v>
      </c>
      <c r="AF205" s="15"/>
    </row>
    <row r="206" spans="1:32">
      <c r="A206" t="s">
        <v>102</v>
      </c>
      <c r="B206" t="s">
        <v>98</v>
      </c>
      <c r="C206" t="s">
        <v>39</v>
      </c>
      <c r="D206" s="32">
        <v>0.11496212121212121</v>
      </c>
      <c r="AF206" s="15"/>
    </row>
    <row r="207" spans="1:32">
      <c r="A207" t="s">
        <v>103</v>
      </c>
      <c r="B207" t="s">
        <v>98</v>
      </c>
      <c r="C207" t="s">
        <v>110</v>
      </c>
      <c r="D207" s="32">
        <v>0.15757575757575756</v>
      </c>
      <c r="AF207" s="15"/>
    </row>
    <row r="208" spans="1:32">
      <c r="B208" t="s">
        <v>110</v>
      </c>
      <c r="C208" t="s">
        <v>39</v>
      </c>
      <c r="D208" s="32">
        <v>0.1409090909090909</v>
      </c>
      <c r="AF208" s="15"/>
    </row>
    <row r="209" spans="1:32">
      <c r="A209" t="s">
        <v>104</v>
      </c>
      <c r="B209" t="s">
        <v>98</v>
      </c>
      <c r="C209" t="s">
        <v>39</v>
      </c>
      <c r="D209" s="32">
        <v>3.2386363636363637E-2</v>
      </c>
      <c r="AF209" s="15"/>
    </row>
    <row r="210" spans="1:32" ht="15.75">
      <c r="A210" s="41" t="s">
        <v>105</v>
      </c>
      <c r="B210" s="23" t="s">
        <v>98</v>
      </c>
      <c r="C210" s="23" t="s">
        <v>39</v>
      </c>
      <c r="D210" s="32">
        <v>4.8674242424242425E-2</v>
      </c>
      <c r="AF210" s="15"/>
    </row>
    <row r="211" spans="1:32" ht="15.75">
      <c r="A211" s="26"/>
      <c r="B211" s="26"/>
      <c r="C211" s="26"/>
      <c r="D211" s="32"/>
      <c r="AF211" s="15"/>
    </row>
    <row r="212" spans="1:32" ht="15.75">
      <c r="A212" s="23"/>
      <c r="B212" s="23"/>
      <c r="C212" s="23"/>
      <c r="D212" s="32"/>
      <c r="AF212" s="15"/>
    </row>
    <row r="213" spans="1:32">
      <c r="A213" t="s">
        <v>111</v>
      </c>
      <c r="B213" t="s">
        <v>112</v>
      </c>
      <c r="C213" t="s">
        <v>113</v>
      </c>
      <c r="D213" s="32">
        <v>0.18579545454545454</v>
      </c>
      <c r="AF213" s="15"/>
    </row>
    <row r="214" spans="1:32">
      <c r="A214" t="s">
        <v>114</v>
      </c>
      <c r="B214" t="s">
        <v>113</v>
      </c>
      <c r="C214" t="s">
        <v>115</v>
      </c>
      <c r="D214" s="32">
        <v>0.13731060606060605</v>
      </c>
      <c r="AF214" s="15"/>
    </row>
    <row r="215" spans="1:32">
      <c r="B215" t="s">
        <v>113</v>
      </c>
      <c r="C215" t="s">
        <v>116</v>
      </c>
      <c r="D215" s="32">
        <v>7.9924242424242425E-2</v>
      </c>
      <c r="AF215" s="15"/>
    </row>
    <row r="216" spans="1:32">
      <c r="A216" t="s">
        <v>117</v>
      </c>
      <c r="B216" t="s">
        <v>118</v>
      </c>
      <c r="C216" t="s">
        <v>119</v>
      </c>
      <c r="D216" s="32">
        <v>0.26022727272727275</v>
      </c>
      <c r="AF216" s="15"/>
    </row>
    <row r="217" spans="1:32">
      <c r="B217" t="s">
        <v>119</v>
      </c>
      <c r="C217" t="s">
        <v>39</v>
      </c>
      <c r="D217" s="32">
        <v>0.11837121212121213</v>
      </c>
      <c r="AF217" s="15"/>
    </row>
    <row r="218" spans="1:32" ht="15.75">
      <c r="A218" s="23" t="s">
        <v>119</v>
      </c>
      <c r="B218" s="23" t="s">
        <v>117</v>
      </c>
      <c r="C218" s="23" t="s">
        <v>39</v>
      </c>
      <c r="D218" s="32">
        <v>8.693181818181818E-2</v>
      </c>
      <c r="AF218" s="15"/>
    </row>
    <row r="219" spans="1:32" ht="15.75">
      <c r="A219" s="26"/>
      <c r="B219" s="26"/>
      <c r="C219" s="26"/>
      <c r="D219" s="32"/>
      <c r="AF219" s="15"/>
    </row>
    <row r="220" spans="1:32" ht="15.75">
      <c r="A220" s="23"/>
      <c r="B220" s="23"/>
      <c r="C220" s="23"/>
      <c r="D220" s="32"/>
      <c r="AF220" s="15"/>
    </row>
    <row r="221" spans="1:32">
      <c r="A221" s="40" t="s">
        <v>120</v>
      </c>
      <c r="B221" s="40" t="s">
        <v>121</v>
      </c>
      <c r="C221" s="40" t="s">
        <v>122</v>
      </c>
      <c r="D221" s="32">
        <v>6.2878787878787881E-2</v>
      </c>
      <c r="AF221" s="15"/>
    </row>
    <row r="222" spans="1:32">
      <c r="B222" t="s">
        <v>123</v>
      </c>
      <c r="C222" t="s">
        <v>124</v>
      </c>
      <c r="D222" s="32">
        <v>3.1818181818181815E-2</v>
      </c>
      <c r="AF222" s="15"/>
    </row>
    <row r="223" spans="1:32">
      <c r="B223" t="s">
        <v>124</v>
      </c>
      <c r="C223" t="s">
        <v>125</v>
      </c>
      <c r="D223" s="32">
        <v>6.3446969696969696E-2</v>
      </c>
      <c r="AF223" s="15"/>
    </row>
    <row r="224" spans="1:32">
      <c r="B224" t="s">
        <v>125</v>
      </c>
      <c r="C224" t="s">
        <v>126</v>
      </c>
      <c r="D224" s="32">
        <v>0.11136363636363636</v>
      </c>
      <c r="AF224" s="15"/>
    </row>
    <row r="225" spans="1:32">
      <c r="B225" t="s">
        <v>127</v>
      </c>
      <c r="C225" t="s">
        <v>128</v>
      </c>
      <c r="D225" s="32">
        <v>6.6666666666666666E-2</v>
      </c>
      <c r="AF225" s="15"/>
    </row>
    <row r="226" spans="1:32">
      <c r="A226" t="s">
        <v>120</v>
      </c>
      <c r="B226" t="s">
        <v>129</v>
      </c>
      <c r="C226" t="s">
        <v>130</v>
      </c>
      <c r="D226" s="32">
        <v>2.5000000000000001E-2</v>
      </c>
      <c r="AF226" s="15"/>
    </row>
    <row r="227" spans="1:32">
      <c r="B227" t="s">
        <v>130</v>
      </c>
      <c r="C227" t="s">
        <v>131</v>
      </c>
      <c r="D227" s="32">
        <v>4.9431818181818181E-2</v>
      </c>
      <c r="AF227" s="15"/>
    </row>
    <row r="228" spans="1:32">
      <c r="B228" t="s">
        <v>131</v>
      </c>
      <c r="C228" t="s">
        <v>132</v>
      </c>
      <c r="D228" s="32">
        <v>0.20814393939393938</v>
      </c>
      <c r="AF228" s="15"/>
    </row>
    <row r="229" spans="1:32" ht="15.75">
      <c r="A229" s="23" t="s">
        <v>120</v>
      </c>
      <c r="B229" t="s">
        <v>133</v>
      </c>
      <c r="C229" t="s">
        <v>134</v>
      </c>
      <c r="D229" s="32">
        <v>0.11174242424242424</v>
      </c>
      <c r="AF229" s="15"/>
    </row>
    <row r="230" spans="1:32" ht="15.75">
      <c r="B230" s="23" t="s">
        <v>134</v>
      </c>
      <c r="C230" s="23" t="s">
        <v>135</v>
      </c>
      <c r="D230" s="32">
        <v>0.17537878787878788</v>
      </c>
      <c r="AF230" s="15"/>
    </row>
    <row r="231" spans="1:32" ht="15.75">
      <c r="A231" s="26"/>
      <c r="B231" s="26"/>
      <c r="C231" s="26"/>
      <c r="D231" s="32"/>
      <c r="AF231" s="15"/>
    </row>
    <row r="232" spans="1:32">
      <c r="D232" s="32"/>
      <c r="AF232" s="15"/>
    </row>
    <row r="233" spans="1:32">
      <c r="A233" t="s">
        <v>136</v>
      </c>
      <c r="B233" t="s">
        <v>137</v>
      </c>
      <c r="C233" t="s">
        <v>39</v>
      </c>
      <c r="D233" s="32">
        <v>5.8143939393939394E-2</v>
      </c>
      <c r="AF233" s="15"/>
    </row>
    <row r="234" spans="1:32">
      <c r="A234" t="s">
        <v>138</v>
      </c>
      <c r="B234" t="s">
        <v>139</v>
      </c>
      <c r="C234" t="s">
        <v>137</v>
      </c>
      <c r="D234" s="32">
        <v>0.26060606060606062</v>
      </c>
      <c r="AF234" s="15"/>
    </row>
    <row r="235" spans="1:32">
      <c r="B235" t="s">
        <v>137</v>
      </c>
      <c r="C235" t="s">
        <v>140</v>
      </c>
      <c r="D235" s="32">
        <v>0.23200757575757575</v>
      </c>
      <c r="AF235" s="15"/>
    </row>
    <row r="236" spans="1:32">
      <c r="A236" t="s">
        <v>140</v>
      </c>
      <c r="B236" t="s">
        <v>141</v>
      </c>
      <c r="C236" t="s">
        <v>136</v>
      </c>
      <c r="D236" s="32">
        <v>0.23143939393939394</v>
      </c>
      <c r="AF236" s="15"/>
    </row>
    <row r="237" spans="1:32">
      <c r="B237" t="s">
        <v>138</v>
      </c>
      <c r="C237" t="s">
        <v>136</v>
      </c>
      <c r="D237" s="32">
        <v>8.8446969696969691E-2</v>
      </c>
      <c r="AF237" s="15"/>
    </row>
    <row r="238" spans="1:32">
      <c r="B238" t="s">
        <v>142</v>
      </c>
      <c r="C238" t="s">
        <v>138</v>
      </c>
      <c r="D238" s="32">
        <v>9.6590909090909088E-2</v>
      </c>
      <c r="AF238" s="15"/>
    </row>
    <row r="239" spans="1:32">
      <c r="A239" s="25"/>
      <c r="B239" s="25"/>
      <c r="C239" s="25"/>
      <c r="D239" s="32"/>
      <c r="AF239" s="15"/>
    </row>
    <row r="240" spans="1:32">
      <c r="D240" s="32"/>
      <c r="AF240" s="15"/>
    </row>
    <row r="241" spans="1:32">
      <c r="A241" t="s">
        <v>143</v>
      </c>
      <c r="B241" t="s">
        <v>144</v>
      </c>
      <c r="C241" t="s">
        <v>143</v>
      </c>
      <c r="D241" s="32">
        <v>6.9886363636363635E-2</v>
      </c>
      <c r="AF241" s="15"/>
    </row>
    <row r="242" spans="1:32" ht="15.75">
      <c r="A242" s="23"/>
      <c r="B242" t="s">
        <v>143</v>
      </c>
      <c r="C242" t="s">
        <v>145</v>
      </c>
      <c r="D242" s="32">
        <v>0.15284090909090908</v>
      </c>
      <c r="AF242" s="15"/>
    </row>
    <row r="243" spans="1:32">
      <c r="B243" t="s">
        <v>145</v>
      </c>
      <c r="C243" t="s">
        <v>146</v>
      </c>
      <c r="D243" s="32">
        <v>8.2954545454545461E-2</v>
      </c>
      <c r="AF243" s="15"/>
    </row>
    <row r="244" spans="1:32">
      <c r="A244" s="25"/>
      <c r="B244" s="25"/>
      <c r="C244" s="25"/>
      <c r="D244" s="32"/>
      <c r="AF244" s="15"/>
    </row>
    <row r="245" spans="1:32">
      <c r="A245" s="25"/>
      <c r="B245" s="25"/>
      <c r="C245" s="25"/>
      <c r="D245" s="32"/>
      <c r="AF245" s="15"/>
    </row>
    <row r="246" spans="1:32">
      <c r="A246" s="25"/>
      <c r="B246" s="25"/>
      <c r="C246" s="25"/>
      <c r="D246" s="32">
        <v>9.9649621212121211</v>
      </c>
      <c r="AF246" s="15"/>
    </row>
    <row r="247" spans="1:32">
      <c r="A247" s="25"/>
      <c r="B247" s="25"/>
      <c r="C247" s="25"/>
      <c r="D247" s="32"/>
      <c r="AF247" s="15"/>
    </row>
    <row r="248" spans="1:32">
      <c r="A248" s="25"/>
      <c r="B248" s="25"/>
      <c r="C248" s="25"/>
      <c r="D248" s="32"/>
      <c r="AF248" s="15"/>
    </row>
    <row r="249" spans="1:32">
      <c r="A249" s="25"/>
      <c r="B249" s="25"/>
      <c r="C249" s="25"/>
      <c r="D249" s="32"/>
      <c r="AF249" s="15"/>
    </row>
    <row r="250" spans="1:32">
      <c r="A250" s="25"/>
      <c r="B250" s="25"/>
      <c r="C250" s="25"/>
      <c r="D250" s="32"/>
      <c r="AF250" s="15"/>
    </row>
    <row r="251" spans="1:32">
      <c r="A251" s="25"/>
      <c r="B251" s="25"/>
      <c r="C251" s="25"/>
      <c r="D251" s="32"/>
      <c r="AF251" s="15"/>
    </row>
    <row r="252" spans="1:32">
      <c r="A252" s="25"/>
      <c r="B252" s="25"/>
      <c r="C252" s="25"/>
      <c r="D252" s="32"/>
      <c r="AF252" s="15"/>
    </row>
    <row r="253" spans="1:32">
      <c r="A253" s="25"/>
      <c r="B253" s="25"/>
      <c r="C253" s="25"/>
      <c r="D253" s="32"/>
      <c r="AF253" s="15"/>
    </row>
    <row r="254" spans="1:32">
      <c r="A254" s="25"/>
      <c r="B254" s="25"/>
      <c r="C254" s="25"/>
      <c r="D254" s="32"/>
      <c r="AF254" s="15"/>
    </row>
    <row r="255" spans="1:32">
      <c r="A255" s="25"/>
      <c r="B255" s="25"/>
      <c r="C255" s="25"/>
      <c r="D255" s="32"/>
      <c r="AF255" s="15"/>
    </row>
    <row r="256" spans="1:32">
      <c r="A256" s="25"/>
      <c r="B256" s="25"/>
      <c r="C256" s="25"/>
      <c r="D256" s="32"/>
      <c r="AF256" s="15"/>
    </row>
    <row r="257" spans="1:32">
      <c r="A257" s="25"/>
      <c r="B257" s="25"/>
      <c r="C257" s="25"/>
      <c r="D257" s="32"/>
      <c r="AF257" s="15"/>
    </row>
    <row r="258" spans="1:32">
      <c r="A258" s="25"/>
      <c r="B258" s="25"/>
      <c r="C258" s="25"/>
      <c r="D258" s="32"/>
      <c r="AF258" s="15"/>
    </row>
    <row r="259" spans="1:32">
      <c r="A259" s="25"/>
      <c r="B259" s="25"/>
      <c r="C259" s="25"/>
      <c r="D259" s="32"/>
      <c r="AF259" s="15"/>
    </row>
    <row r="260" spans="1:32">
      <c r="A260" s="25"/>
      <c r="B260" s="25"/>
      <c r="C260" s="25"/>
      <c r="D260" s="32"/>
      <c r="AF260" s="15"/>
    </row>
    <row r="261" spans="1:32">
      <c r="A261" s="25"/>
      <c r="B261" s="25"/>
      <c r="C261" s="25"/>
      <c r="D261" s="32"/>
      <c r="AF261" s="15"/>
    </row>
    <row r="262" spans="1:32">
      <c r="A262" s="25"/>
      <c r="B262" s="25"/>
      <c r="C262" s="25"/>
      <c r="D262" s="32"/>
      <c r="AF262" s="15"/>
    </row>
    <row r="263" spans="1:32">
      <c r="A263" s="25"/>
      <c r="B263" s="25"/>
      <c r="C263" s="25"/>
      <c r="D263" s="32"/>
      <c r="AF263" s="15"/>
    </row>
    <row r="264" spans="1:32">
      <c r="A264" s="25"/>
      <c r="B264" s="25"/>
      <c r="C264" s="25"/>
      <c r="D264" s="32"/>
      <c r="AF264" s="15"/>
    </row>
    <row r="265" spans="1:32">
      <c r="A265" s="25"/>
      <c r="B265" s="25"/>
      <c r="C265" s="25"/>
      <c r="D265" s="32"/>
      <c r="AF265" s="15"/>
    </row>
    <row r="266" spans="1:32">
      <c r="A266" s="25"/>
      <c r="B266" s="25"/>
      <c r="C266" s="25"/>
      <c r="D266" s="32"/>
      <c r="AF266" s="15"/>
    </row>
    <row r="267" spans="1:32">
      <c r="A267" s="25"/>
      <c r="B267" s="25"/>
      <c r="C267" s="25"/>
      <c r="D267" s="32"/>
      <c r="AF267" s="15"/>
    </row>
    <row r="268" spans="1:32">
      <c r="A268" s="25"/>
      <c r="B268" s="25"/>
      <c r="C268" s="25"/>
      <c r="D268" s="32"/>
      <c r="AF268" s="15"/>
    </row>
    <row r="269" spans="1:32">
      <c r="A269" s="25"/>
      <c r="B269" s="25"/>
      <c r="C269" s="25"/>
      <c r="D269" s="32"/>
      <c r="AF269" s="15"/>
    </row>
    <row r="270" spans="1:32">
      <c r="A270" s="25"/>
      <c r="B270" s="25"/>
      <c r="C270" s="25"/>
      <c r="D270" s="32"/>
      <c r="AF270" s="15"/>
    </row>
    <row r="271" spans="1:32">
      <c r="A271" s="25"/>
      <c r="B271" s="25"/>
      <c r="C271" s="25"/>
      <c r="D271" s="32"/>
      <c r="AF271" s="15"/>
    </row>
    <row r="272" spans="1:32">
      <c r="A272" s="25"/>
      <c r="B272" s="25"/>
      <c r="C272" s="25"/>
      <c r="D272" s="32"/>
      <c r="AF272" s="15"/>
    </row>
    <row r="273" spans="1:32">
      <c r="A273" s="25"/>
      <c r="B273" s="25"/>
      <c r="C273" s="25"/>
      <c r="D273" s="32"/>
      <c r="AF273" s="15"/>
    </row>
    <row r="274" spans="1:32">
      <c r="A274" s="25"/>
      <c r="B274" s="25"/>
      <c r="C274" s="25"/>
      <c r="D274" s="32"/>
      <c r="AF274" s="15"/>
    </row>
    <row r="275" spans="1:32">
      <c r="A275" s="25"/>
      <c r="B275" s="25"/>
      <c r="C275" s="25"/>
      <c r="D275" s="32"/>
      <c r="AF275" s="15"/>
    </row>
    <row r="276" spans="1:32">
      <c r="A276" s="25"/>
      <c r="B276" s="25"/>
      <c r="C276" s="25"/>
      <c r="D276" s="32"/>
      <c r="AF276" s="15"/>
    </row>
    <row r="277" spans="1:32">
      <c r="A277" s="25"/>
      <c r="B277" s="25"/>
      <c r="C277" s="25"/>
      <c r="D277" s="32"/>
      <c r="AF277" s="15"/>
    </row>
    <row r="278" spans="1:32">
      <c r="A278" s="25"/>
      <c r="B278" s="25"/>
      <c r="C278" s="25"/>
      <c r="D278" s="32"/>
      <c r="AF278" s="15"/>
    </row>
    <row r="279" spans="1:32">
      <c r="A279" s="25"/>
      <c r="B279" s="25"/>
      <c r="C279" s="25"/>
      <c r="D279" s="32"/>
      <c r="AF279" s="15"/>
    </row>
    <row r="280" spans="1:32">
      <c r="A280" s="25"/>
      <c r="B280" s="25"/>
      <c r="C280" s="25"/>
      <c r="D280" s="32"/>
      <c r="AF280" s="15"/>
    </row>
    <row r="281" spans="1:32">
      <c r="A281" s="25"/>
      <c r="B281" s="25"/>
      <c r="C281" s="25"/>
      <c r="D281" s="32"/>
      <c r="AF281" s="15"/>
    </row>
    <row r="282" spans="1:32" ht="15.75">
      <c r="A282" s="26"/>
      <c r="B282" s="25"/>
      <c r="C282" s="25"/>
      <c r="D282" s="32"/>
      <c r="AF282" s="15"/>
    </row>
    <row r="283" spans="1:32">
      <c r="A283" s="25"/>
      <c r="B283" s="25"/>
      <c r="C283" s="25"/>
      <c r="D283" s="25"/>
      <c r="AF283" s="15"/>
    </row>
    <row r="284" spans="1:32">
      <c r="A284" s="25"/>
      <c r="B284" s="25"/>
      <c r="C284" s="25"/>
      <c r="D284" s="32"/>
      <c r="AF284" s="15"/>
    </row>
    <row r="285" spans="1:32">
      <c r="A285" s="25"/>
      <c r="B285" s="25"/>
      <c r="C285" s="25"/>
      <c r="D285" s="32"/>
      <c r="AF285" s="15"/>
    </row>
    <row r="286" spans="1:32">
      <c r="A286" s="25"/>
      <c r="B286" s="25"/>
      <c r="C286" s="25"/>
      <c r="D286" s="32"/>
      <c r="AF286" s="15"/>
    </row>
    <row r="287" spans="1:32">
      <c r="A287" s="25"/>
      <c r="B287" s="25"/>
      <c r="C287" s="25"/>
      <c r="D287" s="32"/>
      <c r="AF287" s="15"/>
    </row>
    <row r="288" spans="1:32">
      <c r="A288" s="25"/>
      <c r="B288" s="25"/>
      <c r="C288" s="25"/>
      <c r="D288" s="32"/>
      <c r="AF288" s="15"/>
    </row>
    <row r="289" spans="1:32">
      <c r="A289" s="25"/>
      <c r="B289" s="25"/>
      <c r="C289" s="25"/>
      <c r="D289" s="32"/>
      <c r="AF289" s="15"/>
    </row>
    <row r="290" spans="1:32">
      <c r="A290" s="25"/>
      <c r="B290" s="25"/>
      <c r="C290" s="25"/>
      <c r="D290" s="32"/>
      <c r="AF290" s="15"/>
    </row>
    <row r="291" spans="1:32">
      <c r="A291" s="25"/>
      <c r="B291" s="25"/>
      <c r="C291" s="25"/>
      <c r="D291" s="32"/>
      <c r="AF291" s="15"/>
    </row>
    <row r="292" spans="1:32">
      <c r="A292" s="25"/>
      <c r="B292" s="25"/>
      <c r="C292" s="25"/>
      <c r="D292" s="32"/>
      <c r="AF292" s="15"/>
    </row>
    <row r="293" spans="1:32">
      <c r="A293" s="25"/>
      <c r="B293" s="25"/>
      <c r="C293" s="25"/>
      <c r="D293" s="32"/>
      <c r="AF293" s="15"/>
    </row>
    <row r="294" spans="1:32">
      <c r="A294" s="25"/>
      <c r="B294" s="25"/>
      <c r="C294" s="25"/>
      <c r="D294" s="32"/>
      <c r="AF294" s="15"/>
    </row>
    <row r="295" spans="1:32">
      <c r="A295" s="25"/>
      <c r="B295" s="25"/>
      <c r="C295" s="25"/>
      <c r="D295" s="32"/>
      <c r="AF295" s="15"/>
    </row>
    <row r="296" spans="1:32">
      <c r="A296" s="25"/>
      <c r="B296" s="25"/>
      <c r="C296" s="25"/>
      <c r="D296" s="32"/>
      <c r="AF296" s="15"/>
    </row>
    <row r="297" spans="1:32">
      <c r="A297" s="25"/>
      <c r="B297" s="25"/>
      <c r="C297" s="25"/>
      <c r="D297" s="32"/>
      <c r="AF297" s="15"/>
    </row>
    <row r="298" spans="1:32">
      <c r="A298" s="25"/>
      <c r="B298" s="25"/>
      <c r="C298" s="25"/>
      <c r="D298" s="32"/>
      <c r="AF298" s="15"/>
    </row>
    <row r="299" spans="1:32">
      <c r="A299" s="25"/>
      <c r="B299" s="25"/>
      <c r="C299" s="25"/>
      <c r="D299" s="32"/>
      <c r="AF299" s="15"/>
    </row>
    <row r="300" spans="1:32">
      <c r="A300" s="25"/>
      <c r="B300" s="25"/>
      <c r="C300" s="25"/>
      <c r="D300" s="32"/>
      <c r="AF300" s="15"/>
    </row>
    <row r="301" spans="1:32">
      <c r="A301" s="25"/>
      <c r="B301" s="25"/>
      <c r="C301" s="25"/>
      <c r="D301" s="32"/>
      <c r="AF301" s="15"/>
    </row>
    <row r="302" spans="1:32">
      <c r="A302" s="25"/>
      <c r="B302" s="25"/>
      <c r="C302" s="25"/>
      <c r="D302" s="32"/>
      <c r="AF302" s="15"/>
    </row>
    <row r="303" spans="1:32">
      <c r="A303" s="25"/>
      <c r="B303" s="25"/>
      <c r="C303" s="25"/>
      <c r="D303" s="32"/>
      <c r="AF303" s="15"/>
    </row>
    <row r="304" spans="1:32">
      <c r="A304" s="25"/>
      <c r="B304" s="25"/>
      <c r="C304" s="25"/>
      <c r="D304" s="32"/>
      <c r="AF304" s="15"/>
    </row>
    <row r="305" spans="1:32">
      <c r="A305" s="25"/>
      <c r="B305" s="25"/>
      <c r="C305" s="25"/>
      <c r="D305" s="32"/>
      <c r="AF305" s="15"/>
    </row>
    <row r="306" spans="1:32">
      <c r="A306" s="25"/>
      <c r="B306" s="25"/>
      <c r="C306" s="25"/>
      <c r="D306" s="32"/>
      <c r="AF306" s="15"/>
    </row>
    <row r="307" spans="1:32">
      <c r="A307" s="25"/>
      <c r="B307" s="25"/>
      <c r="C307" s="25"/>
      <c r="D307" s="32"/>
      <c r="AF307" s="15"/>
    </row>
    <row r="308" spans="1:32">
      <c r="A308" s="25"/>
      <c r="B308" s="25"/>
      <c r="C308" s="25"/>
      <c r="D308" s="32"/>
      <c r="AF308" s="15"/>
    </row>
    <row r="309" spans="1:32">
      <c r="A309" s="25"/>
      <c r="B309" s="25"/>
      <c r="C309" s="25"/>
      <c r="D309" s="32"/>
      <c r="AF309" s="15"/>
    </row>
    <row r="310" spans="1:32">
      <c r="A310" s="25"/>
      <c r="B310" s="25"/>
      <c r="C310" s="25"/>
      <c r="D310" s="32"/>
      <c r="AF310" s="15"/>
    </row>
    <row r="311" spans="1:32">
      <c r="A311" s="25"/>
      <c r="B311" s="25"/>
      <c r="C311" s="25"/>
      <c r="D311" s="32"/>
      <c r="AF311" s="15"/>
    </row>
    <row r="312" spans="1:32">
      <c r="A312" s="25"/>
      <c r="B312" s="25"/>
      <c r="C312" s="25"/>
      <c r="D312" s="32"/>
      <c r="AF312" s="15"/>
    </row>
    <row r="313" spans="1:32">
      <c r="A313" s="25"/>
      <c r="B313" s="25"/>
      <c r="C313" s="25"/>
      <c r="D313" s="32"/>
      <c r="AF313" s="15"/>
    </row>
    <row r="314" spans="1:32">
      <c r="A314" s="25"/>
      <c r="B314" s="25"/>
      <c r="C314" s="25"/>
      <c r="D314" s="32"/>
      <c r="AF314" s="15"/>
    </row>
    <row r="315" spans="1:32">
      <c r="A315" s="25"/>
      <c r="B315" s="25"/>
      <c r="C315" s="25"/>
      <c r="D315" s="32"/>
      <c r="AF315" s="15"/>
    </row>
    <row r="316" spans="1:32">
      <c r="A316" s="25"/>
      <c r="B316" s="25"/>
      <c r="C316" s="25"/>
      <c r="D316" s="32"/>
      <c r="AF316" s="15"/>
    </row>
    <row r="317" spans="1:32">
      <c r="A317" s="25"/>
      <c r="B317" s="25"/>
      <c r="C317" s="25"/>
      <c r="D317" s="32"/>
      <c r="AF317" s="15"/>
    </row>
    <row r="318" spans="1:32">
      <c r="A318" s="25"/>
      <c r="B318" s="25"/>
      <c r="C318" s="25"/>
      <c r="D318" s="32"/>
      <c r="AF318" s="15"/>
    </row>
    <row r="319" spans="1:32" ht="15.75">
      <c r="A319" s="26"/>
      <c r="B319" s="25"/>
      <c r="C319" s="25"/>
      <c r="D319" s="32"/>
      <c r="AF319" s="15"/>
    </row>
    <row r="320" spans="1:32" ht="15.75">
      <c r="A320" s="26"/>
      <c r="B320" s="26"/>
      <c r="C320" s="26"/>
      <c r="D320" s="32"/>
      <c r="AF320" s="15"/>
    </row>
    <row r="321" spans="1:32" ht="15.75">
      <c r="A321" s="25"/>
      <c r="B321" s="25"/>
      <c r="C321" s="26"/>
      <c r="D321" s="32"/>
      <c r="AF321" s="15"/>
    </row>
    <row r="322" spans="1:32">
      <c r="A322" s="25"/>
      <c r="B322" s="25"/>
      <c r="C322" s="25"/>
      <c r="D322" s="32"/>
      <c r="AF322" s="15"/>
    </row>
    <row r="323" spans="1:32">
      <c r="A323" s="25"/>
      <c r="B323" s="25"/>
      <c r="C323" s="25"/>
      <c r="D323" s="32"/>
      <c r="AF323" s="15"/>
    </row>
    <row r="324" spans="1:32">
      <c r="A324" s="25"/>
      <c r="B324" s="25"/>
      <c r="C324" s="25"/>
      <c r="D324" s="32"/>
      <c r="AF324" s="15"/>
    </row>
    <row r="325" spans="1:32">
      <c r="A325" s="25"/>
      <c r="B325" s="25"/>
      <c r="C325" s="25"/>
      <c r="D325" s="32"/>
      <c r="AF325" s="15"/>
    </row>
    <row r="326" spans="1:32">
      <c r="A326" s="25"/>
      <c r="B326" s="25"/>
      <c r="C326" s="25"/>
      <c r="D326" s="32"/>
      <c r="AF326" s="15"/>
    </row>
    <row r="327" spans="1:32">
      <c r="A327" s="25"/>
      <c r="B327" s="25"/>
      <c r="C327" s="25"/>
      <c r="D327" s="32"/>
      <c r="AF327" s="15"/>
    </row>
    <row r="328" spans="1:32">
      <c r="A328" s="25"/>
      <c r="B328" s="25"/>
      <c r="C328" s="25"/>
      <c r="D328" s="32"/>
      <c r="AF328" s="15"/>
    </row>
    <row r="329" spans="1:32">
      <c r="A329" s="25"/>
      <c r="B329" s="25"/>
      <c r="C329" s="25"/>
      <c r="D329" s="32"/>
      <c r="AF329" s="15"/>
    </row>
    <row r="330" spans="1:32">
      <c r="A330" s="25"/>
      <c r="B330" s="25"/>
      <c r="C330" s="25"/>
      <c r="D330" s="32"/>
      <c r="AF330" s="15"/>
    </row>
    <row r="331" spans="1:32">
      <c r="A331" s="25"/>
      <c r="B331" s="25"/>
      <c r="C331" s="25"/>
      <c r="D331" s="32"/>
      <c r="AF331" s="15"/>
    </row>
    <row r="332" spans="1:32">
      <c r="A332" s="25"/>
      <c r="B332" s="25"/>
      <c r="C332" s="25"/>
      <c r="D332" s="32"/>
      <c r="AF332" s="15"/>
    </row>
    <row r="333" spans="1:32">
      <c r="A333" s="25"/>
      <c r="B333" s="25"/>
      <c r="C333" s="25"/>
      <c r="D333" s="32"/>
      <c r="AF333" s="15"/>
    </row>
    <row r="334" spans="1:32">
      <c r="A334" s="25"/>
      <c r="B334" s="25"/>
      <c r="C334" s="25"/>
      <c r="D334" s="32"/>
      <c r="AF334" s="15"/>
    </row>
    <row r="335" spans="1:32">
      <c r="A335" s="25"/>
      <c r="B335" s="25"/>
      <c r="C335" s="25"/>
      <c r="D335" s="32"/>
      <c r="AF335" s="15"/>
    </row>
    <row r="336" spans="1:32">
      <c r="A336" s="25"/>
      <c r="B336" s="25"/>
      <c r="C336" s="25"/>
      <c r="D336" s="32"/>
      <c r="AF336" s="15"/>
    </row>
    <row r="337" spans="1:32">
      <c r="A337" s="25"/>
      <c r="B337" s="25"/>
      <c r="C337" s="25"/>
      <c r="D337" s="32"/>
      <c r="AF337" s="15"/>
    </row>
    <row r="338" spans="1:32">
      <c r="A338" s="25"/>
      <c r="B338" s="25"/>
      <c r="C338" s="25"/>
      <c r="D338" s="32"/>
      <c r="AF338" s="15"/>
    </row>
    <row r="339" spans="1:32">
      <c r="A339" s="25"/>
      <c r="B339" s="25"/>
      <c r="C339" s="25"/>
      <c r="D339" s="32"/>
      <c r="AF339" s="15"/>
    </row>
    <row r="340" spans="1:32">
      <c r="A340" s="25"/>
      <c r="B340" s="25"/>
      <c r="C340" s="25"/>
      <c r="D340" s="32"/>
      <c r="AF340" s="15"/>
    </row>
    <row r="341" spans="1:32">
      <c r="A341" s="25"/>
      <c r="B341" s="25"/>
      <c r="C341" s="25"/>
      <c r="D341" s="32"/>
      <c r="AF341" s="15"/>
    </row>
    <row r="342" spans="1:32">
      <c r="A342" s="25"/>
      <c r="B342" s="25"/>
      <c r="C342" s="25"/>
      <c r="D342" s="32"/>
      <c r="AF342" s="15"/>
    </row>
    <row r="343" spans="1:32">
      <c r="A343" s="25"/>
      <c r="B343" s="25"/>
      <c r="C343" s="25"/>
      <c r="D343" s="32"/>
      <c r="AF343" s="15"/>
    </row>
    <row r="344" spans="1:32">
      <c r="A344" s="25"/>
      <c r="B344" s="25"/>
      <c r="C344" s="25"/>
      <c r="D344" s="32"/>
      <c r="AF344" s="15"/>
    </row>
    <row r="345" spans="1:32">
      <c r="A345" s="25"/>
      <c r="B345" s="25"/>
      <c r="C345" s="25"/>
      <c r="D345" s="32"/>
      <c r="AF345" s="15"/>
    </row>
    <row r="346" spans="1:32">
      <c r="A346" s="25"/>
      <c r="B346" s="25"/>
      <c r="C346" s="25"/>
      <c r="D346" s="32"/>
      <c r="AF346" s="15"/>
    </row>
    <row r="347" spans="1:32">
      <c r="A347" s="25"/>
      <c r="B347" s="25"/>
      <c r="C347" s="25"/>
      <c r="D347" s="32"/>
      <c r="AF347" s="15"/>
    </row>
    <row r="348" spans="1:32">
      <c r="A348" s="25"/>
      <c r="B348" s="25"/>
      <c r="C348" s="25"/>
      <c r="D348" s="32"/>
      <c r="AF348" s="15"/>
    </row>
    <row r="349" spans="1:32">
      <c r="A349" s="25"/>
      <c r="B349" s="25"/>
      <c r="C349" s="25"/>
      <c r="D349" s="32"/>
      <c r="AF349" s="15"/>
    </row>
    <row r="350" spans="1:32">
      <c r="A350" s="25"/>
      <c r="B350" s="25"/>
      <c r="C350" s="25"/>
      <c r="D350" s="32"/>
      <c r="AF350" s="15"/>
    </row>
    <row r="351" spans="1:32">
      <c r="A351" s="25"/>
      <c r="B351" s="25"/>
      <c r="C351" s="25"/>
      <c r="D351" s="32"/>
      <c r="AF351" s="15"/>
    </row>
    <row r="352" spans="1:32">
      <c r="A352" s="25"/>
      <c r="B352" s="25"/>
      <c r="C352" s="25"/>
      <c r="D352" s="32"/>
      <c r="AF352" s="15"/>
    </row>
    <row r="353" spans="1:32">
      <c r="A353" s="25"/>
      <c r="B353" s="25"/>
      <c r="C353" s="25"/>
      <c r="D353" s="32"/>
      <c r="AF353" s="15"/>
    </row>
    <row r="354" spans="1:32">
      <c r="A354" s="25"/>
      <c r="B354" s="25"/>
      <c r="C354" s="25"/>
      <c r="D354" s="32"/>
      <c r="AF354" s="15"/>
    </row>
    <row r="355" spans="1:32">
      <c r="A355" s="25"/>
      <c r="B355" s="25"/>
      <c r="C355" s="25"/>
      <c r="D355" s="32"/>
      <c r="AF355" s="15"/>
    </row>
    <row r="356" spans="1:32">
      <c r="A356" s="25"/>
      <c r="B356" s="25"/>
      <c r="C356" s="25"/>
      <c r="D356" s="32"/>
      <c r="AF356" s="15"/>
    </row>
    <row r="357" spans="1:32">
      <c r="A357" s="25"/>
      <c r="B357" s="25"/>
      <c r="C357" s="25"/>
      <c r="D357" s="32"/>
      <c r="AF357" s="15"/>
    </row>
    <row r="358" spans="1:32">
      <c r="A358" s="25"/>
      <c r="B358" s="25"/>
      <c r="C358" s="25"/>
      <c r="D358" s="32"/>
      <c r="AF358" s="15"/>
    </row>
    <row r="359" spans="1:32">
      <c r="A359" s="25"/>
      <c r="B359" s="25"/>
      <c r="C359" s="25"/>
      <c r="D359" s="32"/>
      <c r="AF359" s="15"/>
    </row>
    <row r="360" spans="1:32">
      <c r="A360" s="25"/>
      <c r="B360" s="25"/>
      <c r="C360" s="25"/>
      <c r="D360" s="32"/>
      <c r="AF360" s="15"/>
    </row>
    <row r="361" spans="1:32">
      <c r="A361" s="25"/>
      <c r="B361" s="25"/>
      <c r="C361" s="25"/>
      <c r="D361" s="32"/>
      <c r="AF361" s="15"/>
    </row>
    <row r="362" spans="1:32">
      <c r="A362" s="25"/>
      <c r="B362" s="25"/>
      <c r="C362" s="25"/>
      <c r="D362" s="32"/>
      <c r="AF362" s="15"/>
    </row>
    <row r="363" spans="1:32">
      <c r="A363" s="25"/>
      <c r="B363" s="25"/>
      <c r="C363" s="25"/>
      <c r="D363" s="32"/>
      <c r="AF363" s="15"/>
    </row>
    <row r="364" spans="1:32">
      <c r="A364" s="25"/>
      <c r="B364" s="25"/>
      <c r="C364" s="25"/>
      <c r="D364" s="32"/>
      <c r="AF364" s="15"/>
    </row>
    <row r="365" spans="1:32">
      <c r="A365" s="25"/>
      <c r="B365" s="25"/>
      <c r="C365" s="25"/>
      <c r="D365" s="32"/>
      <c r="AF365" s="15"/>
    </row>
    <row r="366" spans="1:32">
      <c r="A366" s="25"/>
      <c r="B366" s="25"/>
      <c r="C366" s="25"/>
      <c r="D366" s="32"/>
      <c r="AF366" s="15"/>
    </row>
    <row r="367" spans="1:32">
      <c r="A367" s="25"/>
      <c r="B367" s="25"/>
      <c r="C367" s="25"/>
      <c r="D367" s="32"/>
      <c r="AF367" s="15"/>
    </row>
    <row r="368" spans="1:32">
      <c r="A368" s="25"/>
      <c r="B368" s="25"/>
      <c r="C368" s="25"/>
      <c r="D368" s="32"/>
      <c r="AF368" s="15"/>
    </row>
    <row r="369" spans="1:32">
      <c r="A369" s="25"/>
      <c r="B369" s="25"/>
      <c r="C369" s="25"/>
      <c r="D369" s="32"/>
      <c r="AF369" s="15"/>
    </row>
    <row r="370" spans="1:32">
      <c r="A370" s="25"/>
      <c r="B370" s="25"/>
      <c r="C370" s="25"/>
      <c r="D370" s="32"/>
      <c r="AF370" s="15"/>
    </row>
    <row r="371" spans="1:32">
      <c r="A371" s="25"/>
      <c r="B371" s="25"/>
      <c r="C371" s="25"/>
      <c r="D371" s="32"/>
      <c r="AF371" s="15"/>
    </row>
    <row r="372" spans="1:32">
      <c r="A372" s="25"/>
      <c r="B372" s="25"/>
      <c r="C372" s="25"/>
      <c r="D372" s="32"/>
      <c r="AF372" s="15"/>
    </row>
    <row r="373" spans="1:32">
      <c r="A373" s="25"/>
      <c r="B373" s="25"/>
      <c r="C373" s="25"/>
      <c r="D373" s="32"/>
      <c r="AF373" s="15"/>
    </row>
    <row r="374" spans="1:32">
      <c r="A374" s="25"/>
      <c r="B374" s="25"/>
      <c r="C374" s="25"/>
      <c r="D374" s="32"/>
      <c r="AF374" s="15"/>
    </row>
    <row r="375" spans="1:32">
      <c r="A375" s="25"/>
      <c r="B375" s="25"/>
      <c r="C375" s="25"/>
      <c r="D375" s="32"/>
      <c r="AF375" s="15"/>
    </row>
    <row r="376" spans="1:32">
      <c r="A376" s="25"/>
      <c r="B376" s="25"/>
      <c r="C376" s="25"/>
      <c r="D376" s="32"/>
      <c r="AF376" s="15"/>
    </row>
    <row r="377" spans="1:32">
      <c r="A377" s="25"/>
      <c r="B377" s="25"/>
      <c r="C377" s="25"/>
      <c r="D377" s="32"/>
      <c r="AF377" s="15"/>
    </row>
    <row r="378" spans="1:32">
      <c r="A378" s="25"/>
      <c r="B378" s="25"/>
      <c r="C378" s="25"/>
      <c r="D378" s="32"/>
      <c r="AF378" s="15"/>
    </row>
    <row r="379" spans="1:32">
      <c r="A379" s="25"/>
      <c r="B379" s="25"/>
      <c r="C379" s="25"/>
      <c r="D379" s="32"/>
      <c r="AF379" s="15"/>
    </row>
    <row r="380" spans="1:32">
      <c r="A380" s="25"/>
      <c r="B380" s="25"/>
      <c r="C380" s="25"/>
      <c r="D380" s="32"/>
      <c r="AF380" s="15"/>
    </row>
    <row r="381" spans="1:32">
      <c r="A381" s="25"/>
      <c r="B381" s="25"/>
      <c r="C381" s="25"/>
      <c r="D381" s="32"/>
      <c r="AF381" s="15"/>
    </row>
    <row r="382" spans="1:32">
      <c r="A382" s="25"/>
      <c r="B382" s="25"/>
      <c r="C382" s="25"/>
      <c r="D382" s="32"/>
      <c r="AF382" s="15"/>
    </row>
    <row r="383" spans="1:32">
      <c r="A383" s="25"/>
      <c r="B383" s="25"/>
      <c r="C383" s="25"/>
      <c r="D383" s="32"/>
      <c r="AF383" s="15"/>
    </row>
    <row r="384" spans="1:32">
      <c r="A384" s="25"/>
      <c r="B384" s="25"/>
      <c r="C384" s="25"/>
      <c r="D384" s="32"/>
      <c r="AF384" s="15"/>
    </row>
    <row r="385" spans="1:32">
      <c r="A385" s="25"/>
      <c r="B385" s="25"/>
      <c r="C385" s="25"/>
      <c r="D385" s="32"/>
      <c r="AF385" s="15"/>
    </row>
    <row r="386" spans="1:32">
      <c r="A386" s="25"/>
      <c r="B386" s="25"/>
      <c r="C386" s="25"/>
      <c r="D386" s="32"/>
      <c r="AF386" s="15"/>
    </row>
    <row r="387" spans="1:32">
      <c r="A387" s="25"/>
      <c r="B387" s="25"/>
      <c r="C387" s="25"/>
      <c r="D387" s="32"/>
      <c r="AF387" s="15"/>
    </row>
    <row r="388" spans="1:32">
      <c r="A388" s="25"/>
      <c r="B388" s="25"/>
      <c r="C388" s="25"/>
      <c r="D388" s="32"/>
      <c r="AF388" s="15"/>
    </row>
    <row r="389" spans="1:32">
      <c r="A389" s="25"/>
      <c r="B389" s="25"/>
      <c r="C389" s="25"/>
      <c r="D389" s="32"/>
      <c r="AF389" s="15"/>
    </row>
    <row r="390" spans="1:32">
      <c r="A390" s="25"/>
      <c r="B390" s="25"/>
      <c r="C390" s="25"/>
      <c r="D390" s="32"/>
      <c r="AF390" s="15"/>
    </row>
    <row r="391" spans="1:32">
      <c r="A391" s="25"/>
      <c r="B391" s="25"/>
      <c r="C391" s="25"/>
      <c r="D391" s="32"/>
      <c r="AF391" s="15"/>
    </row>
    <row r="392" spans="1:32">
      <c r="A392" s="25"/>
      <c r="B392" s="25"/>
      <c r="C392" s="25"/>
      <c r="D392" s="32"/>
      <c r="AF392" s="15"/>
    </row>
    <row r="393" spans="1:32">
      <c r="A393" s="25"/>
      <c r="B393" s="25"/>
      <c r="C393" s="25"/>
      <c r="D393" s="32"/>
      <c r="AF393" s="15"/>
    </row>
    <row r="394" spans="1:32">
      <c r="A394" s="25"/>
      <c r="B394" s="25"/>
      <c r="C394" s="25"/>
      <c r="D394" s="32"/>
      <c r="AF394" s="15"/>
    </row>
    <row r="395" spans="1:32">
      <c r="A395" s="25"/>
      <c r="B395" s="25"/>
      <c r="C395" s="25"/>
      <c r="D395" s="32"/>
      <c r="AF395" s="15"/>
    </row>
    <row r="396" spans="1:32">
      <c r="A396" s="25"/>
      <c r="B396" s="25"/>
      <c r="C396" s="25"/>
      <c r="D396" s="32"/>
      <c r="AF396" s="15"/>
    </row>
    <row r="397" spans="1:32">
      <c r="A397" s="25"/>
      <c r="B397" s="25"/>
      <c r="C397" s="25"/>
      <c r="D397" s="32"/>
      <c r="AF397" s="15"/>
    </row>
    <row r="398" spans="1:32">
      <c r="A398" s="25"/>
      <c r="B398" s="25"/>
      <c r="C398" s="25"/>
      <c r="D398" s="32"/>
      <c r="AF398" s="15"/>
    </row>
    <row r="399" spans="1:32">
      <c r="A399" s="25"/>
      <c r="B399" s="25"/>
      <c r="C399" s="25"/>
      <c r="D399" s="32"/>
      <c r="AF399" s="15"/>
    </row>
    <row r="400" spans="1:32">
      <c r="A400" s="25"/>
      <c r="B400" s="25"/>
      <c r="C400" s="25"/>
      <c r="D400" s="32"/>
      <c r="AF400" s="15"/>
    </row>
    <row r="401" spans="1:32">
      <c r="A401" s="25"/>
      <c r="B401" s="25"/>
      <c r="C401" s="25"/>
      <c r="D401" s="32"/>
      <c r="AF401" s="15"/>
    </row>
    <row r="402" spans="1:32">
      <c r="A402" s="25"/>
      <c r="B402" s="25"/>
      <c r="C402" s="25"/>
      <c r="D402" s="32"/>
      <c r="AF402" s="15"/>
    </row>
    <row r="403" spans="1:32">
      <c r="A403" s="25"/>
      <c r="B403" s="25"/>
      <c r="C403" s="25"/>
      <c r="D403" s="32"/>
      <c r="AF403" s="15"/>
    </row>
    <row r="404" spans="1:32">
      <c r="A404" s="25"/>
      <c r="B404" s="25"/>
      <c r="C404" s="25"/>
      <c r="D404" s="32"/>
      <c r="AF404" s="15"/>
    </row>
    <row r="405" spans="1:32">
      <c r="A405" s="25"/>
      <c r="B405" s="25"/>
      <c r="C405" s="25"/>
      <c r="D405" s="32"/>
      <c r="AF405" s="15"/>
    </row>
    <row r="406" spans="1:32">
      <c r="A406" s="25"/>
      <c r="B406" s="25"/>
      <c r="C406" s="25"/>
      <c r="D406" s="32"/>
      <c r="AF406" s="15"/>
    </row>
    <row r="407" spans="1:32">
      <c r="A407" s="25"/>
      <c r="B407" s="25"/>
      <c r="C407" s="25"/>
      <c r="D407" s="32"/>
      <c r="AF407" s="15"/>
    </row>
    <row r="408" spans="1:32">
      <c r="A408" s="25"/>
      <c r="B408" s="25"/>
      <c r="C408" s="25"/>
      <c r="D408" s="32"/>
      <c r="AF408" s="15"/>
    </row>
    <row r="409" spans="1:32">
      <c r="A409" s="25"/>
      <c r="B409" s="25"/>
      <c r="C409" s="25"/>
      <c r="D409" s="32"/>
      <c r="AF409" s="15"/>
    </row>
    <row r="410" spans="1:32">
      <c r="A410" s="25"/>
      <c r="B410" s="25"/>
      <c r="C410" s="25"/>
      <c r="D410" s="32"/>
      <c r="AF410" s="15"/>
    </row>
    <row r="411" spans="1:32">
      <c r="A411" s="25"/>
      <c r="B411" s="25"/>
      <c r="C411" s="25"/>
      <c r="D411" s="32"/>
      <c r="AF411" s="15"/>
    </row>
    <row r="412" spans="1:32">
      <c r="A412" s="25"/>
      <c r="B412" s="25"/>
      <c r="C412" s="25"/>
      <c r="D412" s="32"/>
      <c r="AF412" s="15"/>
    </row>
    <row r="413" spans="1:32">
      <c r="A413" s="25"/>
      <c r="B413" s="25"/>
      <c r="C413" s="25"/>
      <c r="D413" s="32"/>
      <c r="AF413" s="15"/>
    </row>
    <row r="414" spans="1:32">
      <c r="A414" s="25"/>
      <c r="B414" s="25"/>
      <c r="C414" s="25"/>
      <c r="D414" s="32"/>
      <c r="AF414" s="15"/>
    </row>
    <row r="415" spans="1:32">
      <c r="A415" s="25"/>
      <c r="B415" s="25"/>
      <c r="C415" s="25"/>
      <c r="D415" s="32"/>
      <c r="AF415" s="15"/>
    </row>
    <row r="416" spans="1:32">
      <c r="A416" s="25"/>
      <c r="B416" s="25"/>
      <c r="C416" s="25"/>
      <c r="D416" s="32"/>
      <c r="AF416" s="15"/>
    </row>
    <row r="417" spans="1:32">
      <c r="A417" s="25"/>
      <c r="B417" s="25"/>
      <c r="C417" s="25"/>
      <c r="D417" s="32"/>
      <c r="AF417" s="15"/>
    </row>
    <row r="418" spans="1:32">
      <c r="A418" s="25"/>
      <c r="B418" s="25"/>
      <c r="C418" s="25"/>
      <c r="D418" s="32"/>
      <c r="AF418" s="15"/>
    </row>
    <row r="419" spans="1:32">
      <c r="A419" s="25"/>
      <c r="B419" s="25"/>
      <c r="C419" s="25"/>
      <c r="D419" s="32"/>
      <c r="AF419" s="15"/>
    </row>
    <row r="420" spans="1:32">
      <c r="A420" s="25"/>
      <c r="B420" s="25"/>
      <c r="C420" s="25"/>
      <c r="D420" s="32"/>
      <c r="AF420" s="15"/>
    </row>
    <row r="421" spans="1:32">
      <c r="A421" s="25"/>
      <c r="B421" s="25"/>
      <c r="C421" s="25"/>
      <c r="D421" s="32"/>
      <c r="AF421" s="15"/>
    </row>
    <row r="422" spans="1:32">
      <c r="A422" s="25"/>
      <c r="B422" s="25"/>
      <c r="C422" s="25"/>
      <c r="D422" s="32"/>
      <c r="AF422" s="15"/>
    </row>
    <row r="423" spans="1:32">
      <c r="A423" s="25"/>
      <c r="B423" s="25"/>
      <c r="C423" s="25"/>
      <c r="D423" s="32"/>
      <c r="AF423" s="15"/>
    </row>
    <row r="424" spans="1:32">
      <c r="A424" s="25"/>
      <c r="B424" s="25"/>
      <c r="C424" s="25"/>
      <c r="D424" s="32"/>
      <c r="AF424" s="15"/>
    </row>
    <row r="425" spans="1:32">
      <c r="A425" s="25"/>
      <c r="B425" s="25"/>
      <c r="C425" s="25"/>
      <c r="D425" s="32"/>
      <c r="AF425" s="15"/>
    </row>
    <row r="426" spans="1:32">
      <c r="A426" s="25"/>
      <c r="B426" s="25"/>
      <c r="C426" s="25"/>
      <c r="D426" s="32"/>
      <c r="AF426" s="15"/>
    </row>
    <row r="427" spans="1:32">
      <c r="A427" s="25"/>
      <c r="B427" s="25"/>
      <c r="C427" s="25"/>
      <c r="D427" s="32"/>
      <c r="AF427" s="15"/>
    </row>
    <row r="428" spans="1:32">
      <c r="A428" s="25"/>
      <c r="B428" s="25"/>
      <c r="C428" s="25"/>
      <c r="D428" s="32"/>
      <c r="AF428" s="15"/>
    </row>
    <row r="429" spans="1:32">
      <c r="A429" s="25"/>
      <c r="B429" s="25"/>
      <c r="C429" s="25"/>
      <c r="D429" s="32"/>
      <c r="AF429" s="15"/>
    </row>
    <row r="430" spans="1:32">
      <c r="A430" s="25"/>
      <c r="B430" s="25"/>
      <c r="C430" s="25"/>
      <c r="D430" s="32"/>
      <c r="AF430" s="15"/>
    </row>
    <row r="431" spans="1:32">
      <c r="A431" s="25"/>
      <c r="B431" s="25"/>
      <c r="C431" s="25"/>
      <c r="D431" s="32"/>
      <c r="AF431" s="15"/>
    </row>
    <row r="432" spans="1:32">
      <c r="A432" s="25"/>
      <c r="B432" s="25"/>
      <c r="C432" s="25"/>
      <c r="D432" s="32"/>
      <c r="AF432" s="15"/>
    </row>
    <row r="433" spans="1:32">
      <c r="A433" s="25"/>
      <c r="B433" s="25"/>
      <c r="C433" s="25"/>
      <c r="D433" s="32"/>
      <c r="AF433" s="15"/>
    </row>
    <row r="434" spans="1:32">
      <c r="A434" s="25"/>
      <c r="B434" s="25"/>
      <c r="C434" s="25"/>
      <c r="D434" s="32"/>
      <c r="AF434" s="15"/>
    </row>
    <row r="435" spans="1:32" ht="15.75">
      <c r="A435" s="26"/>
      <c r="B435" s="26"/>
      <c r="C435" s="26"/>
      <c r="D435" s="32"/>
      <c r="AF435" s="15"/>
    </row>
    <row r="436" spans="1:32">
      <c r="A436" s="25"/>
      <c r="B436" s="25"/>
      <c r="C436" s="25"/>
      <c r="D436" s="32"/>
      <c r="AF436" s="15"/>
    </row>
    <row r="437" spans="1:32">
      <c r="A437" s="25"/>
      <c r="B437" s="25"/>
      <c r="C437" s="25"/>
      <c r="D437" s="32"/>
      <c r="AF437" s="15"/>
    </row>
    <row r="438" spans="1:32">
      <c r="A438" s="25"/>
      <c r="B438" s="25"/>
      <c r="C438" s="25"/>
      <c r="D438" s="32"/>
      <c r="AF438" s="15"/>
    </row>
    <row r="439" spans="1:32">
      <c r="A439" s="25"/>
      <c r="B439" s="25"/>
      <c r="C439" s="25"/>
      <c r="D439" s="32"/>
      <c r="AF439" s="15"/>
    </row>
    <row r="440" spans="1:32">
      <c r="A440" s="25"/>
      <c r="B440" s="25"/>
      <c r="C440" s="25"/>
      <c r="D440" s="32"/>
      <c r="AF440" s="15"/>
    </row>
    <row r="441" spans="1:32">
      <c r="A441" s="25"/>
      <c r="B441" s="25"/>
      <c r="C441" s="25"/>
      <c r="D441" s="32"/>
      <c r="AF441" s="15"/>
    </row>
    <row r="442" spans="1:32">
      <c r="A442" s="25"/>
      <c r="B442" s="25"/>
      <c r="C442" s="25"/>
      <c r="D442" s="32"/>
      <c r="AF442" s="15"/>
    </row>
    <row r="443" spans="1:32">
      <c r="A443" s="25"/>
      <c r="B443" s="25"/>
      <c r="C443" s="25"/>
      <c r="D443" s="32"/>
      <c r="AF443" s="15"/>
    </row>
    <row r="444" spans="1:32">
      <c r="A444" s="25"/>
      <c r="B444" s="25"/>
      <c r="C444" s="25"/>
      <c r="D444" s="32"/>
      <c r="AF444" s="15"/>
    </row>
    <row r="445" spans="1:32">
      <c r="A445" s="25"/>
      <c r="B445" s="25"/>
      <c r="C445" s="25"/>
      <c r="D445" s="32"/>
      <c r="AF445" s="15"/>
    </row>
    <row r="446" spans="1:32">
      <c r="A446" s="25"/>
      <c r="B446" s="25"/>
      <c r="C446" s="25"/>
      <c r="D446" s="32"/>
      <c r="AF446" s="15"/>
    </row>
    <row r="447" spans="1:32">
      <c r="A447" s="25"/>
      <c r="B447" s="25"/>
      <c r="C447" s="25"/>
      <c r="D447" s="32"/>
      <c r="AF447" s="15"/>
    </row>
    <row r="448" spans="1:32">
      <c r="A448" s="25"/>
      <c r="B448" s="25"/>
      <c r="C448" s="25"/>
      <c r="D448" s="32"/>
      <c r="AF448" s="15"/>
    </row>
    <row r="449" spans="1:32">
      <c r="A449" s="25"/>
      <c r="B449" s="25"/>
      <c r="C449" s="25"/>
      <c r="D449" s="32"/>
      <c r="AF449" s="15"/>
    </row>
    <row r="450" spans="1:32">
      <c r="A450" s="25"/>
      <c r="B450" s="25"/>
      <c r="C450" s="25"/>
      <c r="D450" s="32"/>
      <c r="AF450" s="15"/>
    </row>
    <row r="451" spans="1:32">
      <c r="A451" s="25"/>
      <c r="B451" s="25"/>
      <c r="C451" s="25"/>
      <c r="D451" s="32"/>
      <c r="AF451" s="15"/>
    </row>
    <row r="452" spans="1:32">
      <c r="A452" s="25"/>
      <c r="B452" s="25"/>
      <c r="C452" s="25"/>
      <c r="D452" s="32"/>
      <c r="AF452" s="15"/>
    </row>
    <row r="453" spans="1:32">
      <c r="A453" s="25"/>
      <c r="B453" s="25"/>
      <c r="C453" s="25"/>
      <c r="D453" s="32"/>
      <c r="AF453" s="15"/>
    </row>
    <row r="454" spans="1:32">
      <c r="A454" s="25"/>
      <c r="B454" s="25"/>
      <c r="C454" s="25"/>
      <c r="D454" s="32"/>
      <c r="AF454" s="15"/>
    </row>
    <row r="455" spans="1:32">
      <c r="A455" s="25"/>
      <c r="B455" s="25"/>
      <c r="C455" s="25"/>
      <c r="D455" s="32"/>
      <c r="AF455" s="15"/>
    </row>
    <row r="456" spans="1:32" ht="15.75">
      <c r="A456" s="36"/>
      <c r="B456" s="25"/>
      <c r="C456" s="25"/>
      <c r="D456" s="32"/>
      <c r="AF456" s="15"/>
    </row>
    <row r="457" spans="1:32">
      <c r="AF457" s="15"/>
    </row>
    <row r="458" spans="1:32">
      <c r="D458" s="16">
        <v>17.177946969696976</v>
      </c>
      <c r="AF458" s="15"/>
    </row>
    <row r="459" spans="1:32">
      <c r="AF459" s="15"/>
    </row>
    <row r="460" spans="1:32">
      <c r="AF460" s="15"/>
    </row>
    <row r="461" spans="1:32">
      <c r="AF461" s="15"/>
    </row>
    <row r="462" spans="1:32">
      <c r="AF462" s="15"/>
    </row>
    <row r="463" spans="1:32">
      <c r="AF463" s="15"/>
    </row>
    <row r="464" spans="1:32">
      <c r="AF464" s="15"/>
    </row>
    <row r="465" spans="32:32">
      <c r="AF465" s="15"/>
    </row>
    <row r="466" spans="32:32">
      <c r="AF466" s="15"/>
    </row>
    <row r="467" spans="32:32">
      <c r="AF467" s="15"/>
    </row>
    <row r="468" spans="32:32">
      <c r="AF468" s="15"/>
    </row>
    <row r="469" spans="32:32">
      <c r="AF469" s="15"/>
    </row>
    <row r="470" spans="32:32">
      <c r="AF470" s="15"/>
    </row>
    <row r="471" spans="32:32">
      <c r="AF471" s="15"/>
    </row>
    <row r="472" spans="32:32">
      <c r="AF472" s="15"/>
    </row>
    <row r="473" spans="32:32">
      <c r="AF473" s="15"/>
    </row>
    <row r="474" spans="32:32">
      <c r="AF474" s="15"/>
    </row>
    <row r="475" spans="32:32">
      <c r="AF475" s="15"/>
    </row>
    <row r="476" spans="32:32">
      <c r="AF476" s="15"/>
    </row>
    <row r="477" spans="32:32">
      <c r="AF477" s="15"/>
    </row>
    <row r="478" spans="32:32">
      <c r="AF478" s="15"/>
    </row>
    <row r="479" spans="32:32">
      <c r="AF479" s="15"/>
    </row>
    <row r="480" spans="32:32">
      <c r="AF480" s="15"/>
    </row>
    <row r="481" spans="32:32">
      <c r="AF481" s="15"/>
    </row>
    <row r="482" spans="32:32">
      <c r="AF482" s="15"/>
    </row>
    <row r="483" spans="32:32">
      <c r="AF483" s="15"/>
    </row>
    <row r="484" spans="32:32">
      <c r="AF484" s="15"/>
    </row>
    <row r="485" spans="32:32">
      <c r="AF485" s="15"/>
    </row>
    <row r="486" spans="32:32">
      <c r="AF486" s="15"/>
    </row>
    <row r="487" spans="32:32">
      <c r="AF487" s="15"/>
    </row>
    <row r="488" spans="32:32">
      <c r="AF488" s="15"/>
    </row>
    <row r="489" spans="32:32">
      <c r="AF489" s="15"/>
    </row>
    <row r="490" spans="32:32">
      <c r="AF490" s="15"/>
    </row>
    <row r="491" spans="32:32">
      <c r="AF491" s="15"/>
    </row>
    <row r="492" spans="32:32">
      <c r="AF492" s="15"/>
    </row>
    <row r="493" spans="32:32">
      <c r="AF493" s="15"/>
    </row>
    <row r="494" spans="32:32">
      <c r="AF494" s="15"/>
    </row>
    <row r="495" spans="32:32">
      <c r="AF495" s="15"/>
    </row>
    <row r="496" spans="32:32">
      <c r="AF496" s="15"/>
    </row>
    <row r="497" spans="32:32">
      <c r="AF497" s="15"/>
    </row>
    <row r="498" spans="32:32">
      <c r="AF498" s="15"/>
    </row>
    <row r="499" spans="32:32">
      <c r="AF499" s="15"/>
    </row>
    <row r="500" spans="32:32">
      <c r="AF500" s="15"/>
    </row>
    <row r="501" spans="32:32">
      <c r="AF501" s="15"/>
    </row>
    <row r="502" spans="32:32">
      <c r="AF502" s="15"/>
    </row>
    <row r="503" spans="32:32">
      <c r="AF503" s="15"/>
    </row>
    <row r="504" spans="32:32">
      <c r="AF504" s="15"/>
    </row>
    <row r="505" spans="32:32">
      <c r="AF505" s="15"/>
    </row>
    <row r="506" spans="32:32">
      <c r="AF506" s="15"/>
    </row>
    <row r="507" spans="32:32">
      <c r="AF507" s="15"/>
    </row>
    <row r="508" spans="32:32">
      <c r="AF508" s="15"/>
    </row>
    <row r="509" spans="32:32">
      <c r="AF509" s="15"/>
    </row>
    <row r="510" spans="32:32">
      <c r="AF510" s="15"/>
    </row>
    <row r="511" spans="32:32">
      <c r="AF511" s="15"/>
    </row>
    <row r="512" spans="32:32">
      <c r="AF512" s="15"/>
    </row>
    <row r="513" spans="32:32">
      <c r="AF513" s="15"/>
    </row>
    <row r="514" spans="32:32">
      <c r="AF514" s="15"/>
    </row>
    <row r="515" spans="32:32">
      <c r="AF515" s="15"/>
    </row>
    <row r="516" spans="32:32">
      <c r="AF516" s="15"/>
    </row>
    <row r="517" spans="32:32">
      <c r="AF517" s="15"/>
    </row>
    <row r="518" spans="32:32">
      <c r="AF518" s="15"/>
    </row>
    <row r="519" spans="32:32">
      <c r="AF519" s="15"/>
    </row>
    <row r="520" spans="32:32">
      <c r="AF520" s="15"/>
    </row>
    <row r="521" spans="32:32">
      <c r="AF521" s="15"/>
    </row>
    <row r="522" spans="32:32">
      <c r="AF522" s="14"/>
    </row>
    <row r="523" spans="32:32">
      <c r="AF523" s="13"/>
    </row>
    <row r="524" spans="32:32">
      <c r="AF524" s="13"/>
    </row>
    <row r="525" spans="32:32">
      <c r="AF52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John</dc:creator>
  <cp:lastModifiedBy>Hardwick, Laura</cp:lastModifiedBy>
  <dcterms:created xsi:type="dcterms:W3CDTF">2025-08-14T12:28:15Z</dcterms:created>
  <dcterms:modified xsi:type="dcterms:W3CDTF">2026-06-10T16:35:37Z</dcterms:modified>
</cp:coreProperties>
</file>