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R:\Office of State Comptroller\7. Procurement\2. Files\2020\4. Oct 159-\197. DPP DHS Health Benefits Coordinator T1392\Submission\"/>
    </mc:Choice>
  </mc:AlternateContent>
  <bookViews>
    <workbookView xWindow="240" yWindow="60" windowWidth="12300" windowHeight="7305" firstSheet="2" activeTab="5"/>
  </bookViews>
  <sheets>
    <sheet name="CRYSTAL_PERSIST" sheetId="6" state="veryHidden" r:id="rId1"/>
    <sheet name="Sheet1" sheetId="5" state="hidden" r:id="rId2"/>
    <sheet name="Spreadsheet Table" sheetId="1" r:id="rId3"/>
    <sheet name="Cap Codes" sheetId="2" r:id="rId4"/>
    <sheet name="Counties" sheetId="3" r:id="rId5"/>
    <sheet name="Waiver" sheetId="4" r:id="rId6"/>
  </sheets>
  <definedNames>
    <definedName name="_xlnm._FilterDatabase" localSheetId="4" hidden="1">Counties!$A$3:$O$24</definedName>
    <definedName name="Crystal_1_1_WEBI_DataGrid" hidden="1">Sheet1!$A$1:$A$5</definedName>
    <definedName name="Crystal_1_1_WEBI_Table" hidden="1">Sheet1!$A$1:$A$5</definedName>
    <definedName name="Crystal_10_1_WEBI_DataGrid" hidden="1">Sheet1!$A$39:$H$39</definedName>
    <definedName name="Crystal_10_1_WEBI_HHeading" hidden="1">Sheet1!$A$38:$H$38</definedName>
    <definedName name="Crystal_10_1_WEBI_ReportCrossTab" hidden="1">Sheet1!$A$38:$H$39</definedName>
    <definedName name="Crystal_11_1_WEBI_DataGrid" hidden="1">Sheet1!$A$41:$A$45</definedName>
    <definedName name="Crystal_11_1_WEBI_Table" hidden="1">Sheet1!$A$41:$A$45</definedName>
    <definedName name="Crystal_14_1_WEBI_DataGrid" hidden="1">Sheet1!$C$52:$P$54</definedName>
    <definedName name="Crystal_14_1_WEBI_HHeading" hidden="1">Sheet1!$C$51:$P$51</definedName>
    <definedName name="Crystal_14_1_WEBI_ReportCrossTab" hidden="1">Sheet1!$A$51:$P$54</definedName>
    <definedName name="Crystal_14_1_WEBI_Space" hidden="1">Sheet1!$A$51:$B$51</definedName>
    <definedName name="Crystal_14_1_WEBI_VHeading" hidden="1">Sheet1!$A$52:$B$54</definedName>
    <definedName name="Crystal_15_1_WEBI_DataGrid" hidden="1">Sheet1!$C$57:$P$58</definedName>
    <definedName name="Crystal_15_1_WEBI_HHeading" hidden="1">Sheet1!$C$56:$P$56</definedName>
    <definedName name="Crystal_15_1_WEBI_ReportCrossTab" hidden="1">Sheet1!$A$56:$P$58</definedName>
    <definedName name="Crystal_15_1_WEBI_Space" hidden="1">Sheet1!$A$56:$B$56</definedName>
    <definedName name="Crystal_15_1_WEBI_VHeading" hidden="1">Sheet1!$A$57:$B$58</definedName>
    <definedName name="Crystal_16_1_WEBI_DataGrid" hidden="1">Sheet1!$C$61:$P$62</definedName>
    <definedName name="Crystal_16_1_WEBI_HHeading" hidden="1">Sheet1!$C$60:$P$60</definedName>
    <definedName name="Crystal_16_1_WEBI_ReportCrossTab" hidden="1">Sheet1!$A$60:$P$62</definedName>
    <definedName name="Crystal_16_1_WEBI_Space" hidden="1">Sheet1!$A$60:$B$60</definedName>
    <definedName name="Crystal_16_1_WEBI_VHeading" hidden="1">Sheet1!$A$61:$B$62</definedName>
    <definedName name="Crystal_17_1_WEBI_DataGrid" hidden="1">Sheet1!$C$65:$P$66</definedName>
    <definedName name="Crystal_17_1_WEBI_HHeading" hidden="1">Sheet1!$C$64:$P$64</definedName>
    <definedName name="Crystal_17_1_WEBI_ReportCrossTab" hidden="1">Sheet1!$A$64:$P$66</definedName>
    <definedName name="Crystal_17_1_WEBI_Space" hidden="1">Sheet1!$A$64:$B$64</definedName>
    <definedName name="Crystal_17_1_WEBI_VHeading" hidden="1">Sheet1!$A$65:$B$66</definedName>
    <definedName name="Crystal_18_1_WEBI_DataGrid" hidden="1">Sheet1!$C$69:$P$69</definedName>
    <definedName name="Crystal_18_1_WEBI_HHeading" hidden="1">Sheet1!$C$68:$P$68</definedName>
    <definedName name="Crystal_18_1_WEBI_ReportCrossTab" hidden="1">Sheet1!$A$68:$P$69</definedName>
    <definedName name="Crystal_18_1_WEBI_Space" hidden="1">Sheet1!$A$68:$B$68</definedName>
    <definedName name="Crystal_18_1_WEBI_VHeading" hidden="1">Sheet1!$A$69:$B$69</definedName>
    <definedName name="Crystal_19_1_WEBI_DataGrid" hidden="1">Sheet1!$C$72:$P$72</definedName>
    <definedName name="Crystal_19_1_WEBI_HHeading" hidden="1">Sheet1!$C$71:$P$71</definedName>
    <definedName name="Crystal_19_1_WEBI_ReportCrossTab" hidden="1">Sheet1!$A$71:$P$72</definedName>
    <definedName name="Crystal_19_1_WEBI_Space" hidden="1">Sheet1!$A$71:$B$71</definedName>
    <definedName name="Crystal_19_1_WEBI_VHeading" hidden="1">Sheet1!$A$72:$B$72</definedName>
    <definedName name="Crystal_20_1_WEBI_DataGrid" hidden="1">Sheet1!$C$75:$P$75</definedName>
    <definedName name="Crystal_20_1_WEBI_HHeading" hidden="1">Sheet1!$C$74:$P$74</definedName>
    <definedName name="Crystal_20_1_WEBI_ReportCrossTab" hidden="1">Sheet1!$A$74:$P$75</definedName>
    <definedName name="Crystal_20_1_WEBI_Space" hidden="1">Sheet1!$A$74:$B$74</definedName>
    <definedName name="Crystal_20_1_WEBI_VHeading" hidden="1">Sheet1!$A$75:$B$75</definedName>
    <definedName name="Crystal_21_1_WEBI_DataGrid" hidden="1">Sheet1!$C$78:$P$78</definedName>
    <definedName name="Crystal_21_1_WEBI_HHeading" hidden="1">Sheet1!$C$77:$P$77</definedName>
    <definedName name="Crystal_21_1_WEBI_ReportCrossTab" hidden="1">Sheet1!$A$77:$P$78</definedName>
    <definedName name="Crystal_21_1_WEBI_Space" hidden="1">Sheet1!$A$77:$B$77</definedName>
    <definedName name="Crystal_21_1_WEBI_VHeading" hidden="1">Sheet1!$A$78:$B$78</definedName>
    <definedName name="Crystal_22_1_WEBI_DataGrid" hidden="1">Sheet1!$C$81:$P$81</definedName>
    <definedName name="Crystal_22_1_WEBI_HHeading" hidden="1">Sheet1!$C$80:$P$80</definedName>
    <definedName name="Crystal_22_1_WEBI_ReportCrossTab" hidden="1">Sheet1!$A$80:$P$81</definedName>
    <definedName name="Crystal_22_1_WEBI_Space" hidden="1">Sheet1!$A$80:$B$80</definedName>
    <definedName name="Crystal_22_1_WEBI_VHeading" hidden="1">Sheet1!$A$81:$B$81</definedName>
    <definedName name="Crystal_23_1_WEBI_DataGrid" hidden="1">Sheet1!$C$84:$P$84</definedName>
    <definedName name="Crystal_23_1_WEBI_HHeading" hidden="1">Sheet1!$C$83:$P$83</definedName>
    <definedName name="Crystal_23_1_WEBI_ReportCrossTab" hidden="1">Sheet1!$A$83:$P$84</definedName>
    <definedName name="Crystal_23_1_WEBI_Space" hidden="1">Sheet1!$A$83:$B$83</definedName>
    <definedName name="Crystal_23_1_WEBI_VHeading" hidden="1">Sheet1!$A$84:$B$84</definedName>
    <definedName name="Crystal_24_1_WEBI_DataGrid" hidden="1">Sheet1!$C$87:$P$94</definedName>
    <definedName name="Crystal_24_1_WEBI_HHeading" hidden="1">Sheet1!$C$86:$P$86</definedName>
    <definedName name="Crystal_24_1_WEBI_ReportCrossTab" hidden="1">Sheet1!$A$86:$P$94</definedName>
    <definedName name="Crystal_24_1_WEBI_Space" hidden="1">Sheet1!$A$86:$B$86</definedName>
    <definedName name="Crystal_24_1_WEBI_VHeading" hidden="1">Sheet1!$A$87:$B$94</definedName>
    <definedName name="Crystal_25_1_WEBI_DataGrid" hidden="1">Sheet1!$B$96:$H$97</definedName>
    <definedName name="Crystal_25_1_WEBI_Table" hidden="1">Sheet1!$A$96:$H$97</definedName>
    <definedName name="Crystal_25_1_WEBI_VHeading" hidden="1">Sheet1!$A$96:$A$97</definedName>
    <definedName name="Crystal_26_1_WEBI_DataGrid" hidden="1">Sheet1!$A$99:$A$103</definedName>
    <definedName name="Crystal_26_1_WEBI_Table" hidden="1">Sheet1!$A$99:$A$103</definedName>
    <definedName name="Crystal_29_1_WEBI_DataGrid" hidden="1">Sheet1!$B$110:$I$132</definedName>
    <definedName name="Crystal_29_1_WEBI_HHeading" hidden="1">Sheet1!$B$109:$I$109</definedName>
    <definedName name="Crystal_29_1_WEBI_ReportCrossTab" hidden="1">Sheet1!$A$109:$I$132</definedName>
    <definedName name="Crystal_29_1_WEBI_Space" hidden="1">Sheet1!$A$109</definedName>
    <definedName name="Crystal_29_1_WEBI_VHeading" hidden="1">Sheet1!$A$110:$A$132</definedName>
    <definedName name="Crystal_30_1_WEBI_DataGrid" hidden="1">Sheet1!$A$134:$A$138</definedName>
    <definedName name="Crystal_30_1_WEBI_Table" hidden="1">Sheet1!$A$134:$A$138</definedName>
    <definedName name="Crystal_33_1_WEBI_DataGrid" hidden="1">Sheet1!$C$145:$J$154</definedName>
    <definedName name="Crystal_33_1_WEBI_HHeading" hidden="1">Sheet1!$C$144:$J$144</definedName>
    <definedName name="Crystal_33_1_WEBI_ReportCrossTab" hidden="1">Sheet1!$A$144:$J$154</definedName>
    <definedName name="Crystal_33_1_WEBI_Space" hidden="1">Sheet1!$A$144:$B$144</definedName>
    <definedName name="Crystal_33_1_WEBI_VHeading" hidden="1">Sheet1!$A$145:$B$154</definedName>
    <definedName name="Crystal_35_1_WEBI_DataGrid" hidden="1">Sheet1!$A$159:$C$164</definedName>
    <definedName name="Crystal_35_1_WEBI_HHeading" hidden="1">Sheet1!$A$158:$C$158</definedName>
    <definedName name="Crystal_35_1_WEBI_Table" hidden="1">Sheet1!$A$158:$C$164</definedName>
    <definedName name="Crystal_4_1_WEBI_DataGrid" hidden="1">Sheet1!$B$12:$I$12</definedName>
    <definedName name="Crystal_4_1_WEBI_HHeading" hidden="1">Sheet1!$B$11:$I$11</definedName>
    <definedName name="Crystal_4_1_WEBI_ReportCrossTab" hidden="1">Sheet1!$A$11:$I$12</definedName>
    <definedName name="Crystal_4_1_WEBI_Space" hidden="1">Sheet1!$A$11</definedName>
    <definedName name="Crystal_4_1_WEBI_VHeading" hidden="1">Sheet1!$A$12</definedName>
    <definedName name="Crystal_5_1_WEBI_DataGrid" hidden="1">Sheet1!$B$15:$I$16</definedName>
    <definedName name="Crystal_5_1_WEBI_HHeading" hidden="1">Sheet1!$B$14:$I$14</definedName>
    <definedName name="Crystal_5_1_WEBI_ReportCrossTab" hidden="1">Sheet1!$A$14:$I$16</definedName>
    <definedName name="Crystal_5_1_WEBI_Space" hidden="1">Sheet1!$A$14</definedName>
    <definedName name="Crystal_5_1_WEBI_VHeading" hidden="1">Sheet1!$A$15:$A$16</definedName>
    <definedName name="Crystal_6_1_WEBI_DataGrid" hidden="1">Sheet1!$B$19:$I$20</definedName>
    <definedName name="Crystal_6_1_WEBI_HHeading" hidden="1">Sheet1!$B$18:$I$18</definedName>
    <definedName name="Crystal_6_1_WEBI_ReportCrossTab" hidden="1">Sheet1!$A$18:$I$20</definedName>
    <definedName name="Crystal_6_1_WEBI_Space" hidden="1">Sheet1!$A$18</definedName>
    <definedName name="Crystal_6_1_WEBI_VHeading" hidden="1">Sheet1!$A$19:$A$20</definedName>
    <definedName name="Crystal_7_1_WEBI_DataGrid" hidden="1">Sheet1!$B$24:$I$28</definedName>
    <definedName name="Crystal_7_1_WEBI_HHeading" hidden="1">Sheet1!$B$22:$I$23</definedName>
    <definedName name="Crystal_7_1_WEBI_ReportCrossTab" hidden="1">Sheet1!$A$22:$I$28</definedName>
    <definedName name="Crystal_7_1_WEBI_Space" hidden="1">Sheet1!$A$22:$A$23</definedName>
    <definedName name="Crystal_7_1_WEBI_VHeading" hidden="1">Sheet1!$A$24:$A$28</definedName>
    <definedName name="Crystal_8_1_WEBI_DataGrid" hidden="1">Sheet1!$B$31:$I$31</definedName>
    <definedName name="Crystal_8_1_WEBI_HHeading" hidden="1">Sheet1!$B$30:$I$30</definedName>
    <definedName name="Crystal_8_1_WEBI_ReportCrossTab" hidden="1">Sheet1!$A$30:$I$31</definedName>
    <definedName name="Crystal_8_1_WEBI_Space" hidden="1">Sheet1!$A$30</definedName>
    <definedName name="Crystal_8_1_WEBI_VHeading" hidden="1">Sheet1!$A$31</definedName>
    <definedName name="Crystal_9_1_WEBI_DataGrid" hidden="1">Sheet1!$B$35:$I$36</definedName>
    <definedName name="Crystal_9_1_WEBI_HHeading" hidden="1">Sheet1!$B$33:$I$34</definedName>
    <definedName name="Crystal_9_1_WEBI_ReportCrossTab" hidden="1">Sheet1!$A$33:$I$36</definedName>
    <definedName name="Crystal_9_1_WEBI_Space" hidden="1">Sheet1!$A$33:$A$34</definedName>
    <definedName name="Crystal_9_1_WEBI_VHeading" hidden="1">Sheet1!$A$35:$A$36</definedName>
    <definedName name="_xlnm.Print_Area" localSheetId="4">Counties!$A$1:$O$27</definedName>
  </definedNames>
  <calcPr calcId="152511"/>
</workbook>
</file>

<file path=xl/calcChain.xml><?xml version="1.0" encoding="utf-8"?>
<calcChain xmlns="http://schemas.openxmlformats.org/spreadsheetml/2006/main">
  <c r="K26" i="2" l="1"/>
  <c r="I26" i="2" l="1"/>
  <c r="G26" i="2"/>
  <c r="B3" i="1" l="1"/>
  <c r="E10" i="4" l="1"/>
  <c r="A1" i="4" l="1"/>
  <c r="A1" i="3"/>
  <c r="A1" i="2"/>
  <c r="J12" i="4" l="1"/>
  <c r="J11" i="4"/>
  <c r="J10" i="4"/>
  <c r="J9" i="4"/>
  <c r="J8" i="4"/>
  <c r="J7" i="4"/>
  <c r="J6" i="4"/>
  <c r="J5" i="4"/>
  <c r="J4" i="4"/>
  <c r="J3" i="4"/>
  <c r="I12" i="4"/>
  <c r="H12" i="4"/>
  <c r="G12" i="4"/>
  <c r="F12" i="4"/>
  <c r="E12" i="4"/>
  <c r="D12" i="4"/>
  <c r="C12" i="4"/>
  <c r="C4" i="4"/>
  <c r="D4" i="4"/>
  <c r="E4" i="4"/>
  <c r="F4" i="4"/>
  <c r="G4" i="4"/>
  <c r="H4" i="4"/>
  <c r="I4" i="4"/>
  <c r="C5" i="4"/>
  <c r="D5" i="4"/>
  <c r="E5" i="4"/>
  <c r="F5" i="4"/>
  <c r="G5" i="4"/>
  <c r="H5" i="4"/>
  <c r="I5" i="4"/>
  <c r="C6" i="4"/>
  <c r="D6" i="4"/>
  <c r="E6" i="4"/>
  <c r="F6" i="4"/>
  <c r="G6" i="4"/>
  <c r="H6" i="4"/>
  <c r="I6" i="4"/>
  <c r="C7" i="4"/>
  <c r="D7" i="4"/>
  <c r="E7" i="4"/>
  <c r="F7" i="4"/>
  <c r="G7" i="4"/>
  <c r="H7" i="4"/>
  <c r="I7" i="4"/>
  <c r="C8" i="4"/>
  <c r="D8" i="4"/>
  <c r="E8" i="4"/>
  <c r="F8" i="4"/>
  <c r="G8" i="4"/>
  <c r="H8" i="4"/>
  <c r="I8" i="4"/>
  <c r="C9" i="4"/>
  <c r="D9" i="4"/>
  <c r="E9" i="4"/>
  <c r="F9" i="4"/>
  <c r="G9" i="4"/>
  <c r="H9" i="4"/>
  <c r="I9" i="4"/>
  <c r="C10" i="4"/>
  <c r="D10" i="4"/>
  <c r="F10" i="4"/>
  <c r="G10" i="4"/>
  <c r="H10" i="4"/>
  <c r="I10" i="4"/>
  <c r="C11" i="4"/>
  <c r="D11" i="4"/>
  <c r="E11" i="4"/>
  <c r="F11" i="4"/>
  <c r="G11" i="4"/>
  <c r="H11" i="4"/>
  <c r="I11" i="4"/>
  <c r="D3" i="4"/>
  <c r="E3" i="4"/>
  <c r="F3" i="4"/>
  <c r="G3" i="4"/>
  <c r="H3" i="4"/>
  <c r="I3" i="4"/>
  <c r="C3" i="4"/>
  <c r="M26" i="3"/>
  <c r="J26" i="3"/>
  <c r="F26" i="3"/>
  <c r="D26" i="3"/>
  <c r="B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B4" i="3" l="1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O27" i="2"/>
  <c r="M27" i="2"/>
  <c r="K27" i="2"/>
  <c r="I27" i="2"/>
  <c r="G27" i="2"/>
  <c r="E27" i="2"/>
  <c r="C27" i="2"/>
  <c r="E26" i="2"/>
  <c r="C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D19" i="2"/>
  <c r="D20" i="2"/>
  <c r="D21" i="2"/>
  <c r="D22" i="2"/>
  <c r="D23" i="2"/>
  <c r="D24" i="2"/>
  <c r="D25" i="2"/>
  <c r="D18" i="2"/>
  <c r="C24" i="2"/>
  <c r="C25" i="2"/>
  <c r="Q25" i="2" s="1"/>
  <c r="C19" i="2"/>
  <c r="C20" i="2"/>
  <c r="Q20" i="2" s="1"/>
  <c r="C21" i="2"/>
  <c r="C22" i="2"/>
  <c r="C23" i="2"/>
  <c r="C18" i="2"/>
  <c r="Q18" i="2" s="1"/>
  <c r="L17" i="2"/>
  <c r="K17" i="2"/>
  <c r="J17" i="2"/>
  <c r="I17" i="2"/>
  <c r="H17" i="2"/>
  <c r="G17" i="2"/>
  <c r="F17" i="2"/>
  <c r="E17" i="2"/>
  <c r="D17" i="2"/>
  <c r="C17" i="2"/>
  <c r="L16" i="2"/>
  <c r="K16" i="2"/>
  <c r="J16" i="2"/>
  <c r="I16" i="2"/>
  <c r="H16" i="2"/>
  <c r="G16" i="2"/>
  <c r="F16" i="2"/>
  <c r="E16" i="2"/>
  <c r="D16" i="2"/>
  <c r="C16" i="2"/>
  <c r="L15" i="2"/>
  <c r="K15" i="2"/>
  <c r="J15" i="2"/>
  <c r="I15" i="2"/>
  <c r="H15" i="2"/>
  <c r="G15" i="2"/>
  <c r="F15" i="2"/>
  <c r="E15" i="2"/>
  <c r="D15" i="2"/>
  <c r="C15" i="2"/>
  <c r="L14" i="2"/>
  <c r="K14" i="2"/>
  <c r="J14" i="2"/>
  <c r="I14" i="2"/>
  <c r="H14" i="2"/>
  <c r="G14" i="2"/>
  <c r="F14" i="2"/>
  <c r="E14" i="2"/>
  <c r="D14" i="2"/>
  <c r="C14" i="2"/>
  <c r="L13" i="2"/>
  <c r="K13" i="2"/>
  <c r="J13" i="2"/>
  <c r="I13" i="2"/>
  <c r="H13" i="2"/>
  <c r="G13" i="2"/>
  <c r="F13" i="2"/>
  <c r="E13" i="2"/>
  <c r="D13" i="2"/>
  <c r="C13" i="2"/>
  <c r="L12" i="2"/>
  <c r="K12" i="2"/>
  <c r="J12" i="2"/>
  <c r="I12" i="2"/>
  <c r="H12" i="2"/>
  <c r="G12" i="2"/>
  <c r="F12" i="2"/>
  <c r="E12" i="2"/>
  <c r="D12" i="2"/>
  <c r="C12" i="2"/>
  <c r="L11" i="2"/>
  <c r="K11" i="2"/>
  <c r="L10" i="2"/>
  <c r="K10" i="2"/>
  <c r="J11" i="2"/>
  <c r="I11" i="2"/>
  <c r="J10" i="2"/>
  <c r="I10" i="2"/>
  <c r="H11" i="2"/>
  <c r="G11" i="2"/>
  <c r="H10" i="2"/>
  <c r="G10" i="2"/>
  <c r="F11" i="2"/>
  <c r="E11" i="2"/>
  <c r="F10" i="2"/>
  <c r="E10" i="2"/>
  <c r="C11" i="2"/>
  <c r="D11" i="2"/>
  <c r="D10" i="2"/>
  <c r="C10" i="2"/>
  <c r="Q10" i="2" s="1"/>
  <c r="L9" i="2"/>
  <c r="K9" i="2"/>
  <c r="L8" i="2"/>
  <c r="K8" i="2"/>
  <c r="J9" i="2"/>
  <c r="I9" i="2"/>
  <c r="J8" i="2"/>
  <c r="I8" i="2"/>
  <c r="H9" i="2"/>
  <c r="G9" i="2"/>
  <c r="H8" i="2"/>
  <c r="G8" i="2"/>
  <c r="F9" i="2"/>
  <c r="E9" i="2"/>
  <c r="F8" i="2"/>
  <c r="E8" i="2"/>
  <c r="C9" i="2"/>
  <c r="D9" i="2"/>
  <c r="D8" i="2"/>
  <c r="C8" i="2"/>
  <c r="Q8" i="2" s="1"/>
  <c r="L7" i="2"/>
  <c r="K7" i="2"/>
  <c r="L6" i="2"/>
  <c r="K6" i="2"/>
  <c r="J7" i="2"/>
  <c r="I7" i="2"/>
  <c r="J6" i="2"/>
  <c r="I6" i="2"/>
  <c r="H7" i="2"/>
  <c r="G7" i="2"/>
  <c r="H6" i="2"/>
  <c r="G6" i="2"/>
  <c r="F7" i="2"/>
  <c r="E7" i="2"/>
  <c r="F6" i="2"/>
  <c r="E6" i="2"/>
  <c r="D7" i="2"/>
  <c r="D6" i="2"/>
  <c r="C7" i="2"/>
  <c r="C6" i="2"/>
  <c r="Q6" i="2" s="1"/>
  <c r="L5" i="2"/>
  <c r="K5" i="2"/>
  <c r="L4" i="2"/>
  <c r="K4" i="2"/>
  <c r="L3" i="2"/>
  <c r="K3" i="2"/>
  <c r="J5" i="2"/>
  <c r="I5" i="2"/>
  <c r="J4" i="2"/>
  <c r="I4" i="2"/>
  <c r="J3" i="2"/>
  <c r="I3" i="2"/>
  <c r="H5" i="2"/>
  <c r="G5" i="2"/>
  <c r="H4" i="2"/>
  <c r="G4" i="2"/>
  <c r="H3" i="2"/>
  <c r="G3" i="2"/>
  <c r="F5" i="2"/>
  <c r="F4" i="2"/>
  <c r="F3" i="2"/>
  <c r="E3" i="2"/>
  <c r="E5" i="2"/>
  <c r="E4" i="2"/>
  <c r="D4" i="2"/>
  <c r="D5" i="2"/>
  <c r="D3" i="2"/>
  <c r="C4" i="2"/>
  <c r="C5" i="2"/>
  <c r="C3" i="2"/>
  <c r="I18" i="1"/>
  <c r="Q4" i="2" l="1"/>
  <c r="Q13" i="2"/>
  <c r="Q3" i="2"/>
  <c r="Q5" i="2"/>
  <c r="Q22" i="2"/>
  <c r="Q7" i="2"/>
  <c r="Q24" i="2"/>
  <c r="Q16" i="2"/>
  <c r="Q15" i="2"/>
  <c r="Q12" i="2"/>
  <c r="L26" i="2"/>
  <c r="Q21" i="2"/>
  <c r="Q23" i="2"/>
  <c r="Q19" i="2"/>
  <c r="Q14" i="2"/>
  <c r="Q11" i="2"/>
  <c r="J26" i="2"/>
  <c r="Q26" i="2"/>
  <c r="H26" i="2"/>
  <c r="Q27" i="2"/>
  <c r="Q17" i="2"/>
  <c r="Q9" i="2"/>
  <c r="F26" i="2"/>
  <c r="L22" i="3"/>
  <c r="O22" i="3" s="1"/>
  <c r="L7" i="3"/>
  <c r="O7" i="3" s="1"/>
  <c r="L11" i="3"/>
  <c r="O11" i="3" s="1"/>
  <c r="L15" i="3"/>
  <c r="O15" i="3" s="1"/>
  <c r="L19" i="3"/>
  <c r="O19" i="3" s="1"/>
  <c r="L23" i="3"/>
  <c r="O23" i="3" s="1"/>
  <c r="L6" i="3"/>
  <c r="O6" i="3" s="1"/>
  <c r="L18" i="3"/>
  <c r="O18" i="3" s="1"/>
  <c r="L8" i="3"/>
  <c r="O8" i="3" s="1"/>
  <c r="L12" i="3"/>
  <c r="O12" i="3" s="1"/>
  <c r="L16" i="3"/>
  <c r="O16" i="3" s="1"/>
  <c r="L20" i="3"/>
  <c r="O20" i="3" s="1"/>
  <c r="L24" i="3"/>
  <c r="O24" i="3" s="1"/>
  <c r="L5" i="3"/>
  <c r="O5" i="3" s="1"/>
  <c r="L9" i="3"/>
  <c r="O9" i="3" s="1"/>
  <c r="L13" i="3"/>
  <c r="O13" i="3" s="1"/>
  <c r="L17" i="3"/>
  <c r="O17" i="3" s="1"/>
  <c r="L21" i="3"/>
  <c r="O21" i="3" s="1"/>
  <c r="L25" i="3"/>
  <c r="O25" i="3" s="1"/>
  <c r="E7" i="3"/>
  <c r="I7" i="3"/>
  <c r="L10" i="3"/>
  <c r="O10" i="3" s="1"/>
  <c r="L14" i="3"/>
  <c r="O14" i="3" s="1"/>
  <c r="I20" i="3"/>
  <c r="L4" i="3"/>
  <c r="O4" i="3" s="1"/>
  <c r="D26" i="2"/>
  <c r="J14" i="1"/>
  <c r="J19" i="1"/>
  <c r="J18" i="1"/>
  <c r="J17" i="1"/>
  <c r="J16" i="1"/>
  <c r="J15" i="1"/>
  <c r="J23" i="1"/>
  <c r="J22" i="1"/>
  <c r="I23" i="1"/>
  <c r="I22" i="1"/>
  <c r="J25" i="1"/>
  <c r="I25" i="1"/>
  <c r="N26" i="3" s="1"/>
  <c r="H25" i="1"/>
  <c r="F25" i="1"/>
  <c r="E25" i="1"/>
  <c r="H26" i="3" s="1"/>
  <c r="D25" i="1"/>
  <c r="C25" i="1"/>
  <c r="B25" i="1"/>
  <c r="H23" i="1"/>
  <c r="H22" i="1"/>
  <c r="F23" i="1"/>
  <c r="F22" i="1"/>
  <c r="D22" i="1"/>
  <c r="E22" i="1"/>
  <c r="D23" i="1"/>
  <c r="E23" i="1"/>
  <c r="C23" i="1"/>
  <c r="C22" i="1"/>
  <c r="B23" i="1"/>
  <c r="B22" i="1"/>
  <c r="I19" i="1"/>
  <c r="I17" i="1"/>
  <c r="I16" i="1"/>
  <c r="I15" i="1"/>
  <c r="I14" i="1"/>
  <c r="H19" i="1"/>
  <c r="H16" i="1"/>
  <c r="H17" i="1"/>
  <c r="H18" i="1"/>
  <c r="H15" i="1"/>
  <c r="H14" i="1"/>
  <c r="F14" i="1"/>
  <c r="D14" i="1"/>
  <c r="E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C19" i="1"/>
  <c r="C18" i="1"/>
  <c r="C17" i="1"/>
  <c r="C16" i="1"/>
  <c r="C15" i="1"/>
  <c r="C14" i="1"/>
  <c r="B19" i="1"/>
  <c r="B18" i="1"/>
  <c r="B17" i="1"/>
  <c r="B16" i="1"/>
  <c r="B15" i="1"/>
  <c r="B14" i="1"/>
  <c r="J11" i="1"/>
  <c r="J10" i="1"/>
  <c r="I11" i="1"/>
  <c r="I10" i="1"/>
  <c r="H11" i="1"/>
  <c r="H10" i="1"/>
  <c r="F11" i="1"/>
  <c r="F10" i="1"/>
  <c r="D10" i="1"/>
  <c r="E10" i="1"/>
  <c r="D11" i="1"/>
  <c r="E11" i="1"/>
  <c r="C11" i="1"/>
  <c r="C10" i="1"/>
  <c r="B11" i="1"/>
  <c r="B10" i="1"/>
  <c r="J7" i="1"/>
  <c r="J6" i="1"/>
  <c r="I7" i="1"/>
  <c r="I6" i="1"/>
  <c r="H7" i="1"/>
  <c r="H6" i="1"/>
  <c r="F6" i="1"/>
  <c r="D6" i="1"/>
  <c r="E6" i="1"/>
  <c r="D7" i="1"/>
  <c r="E7" i="1"/>
  <c r="F7" i="1"/>
  <c r="C7" i="1"/>
  <c r="C6" i="1"/>
  <c r="B7" i="1"/>
  <c r="B6" i="1"/>
  <c r="J3" i="1"/>
  <c r="I3" i="1"/>
  <c r="H3" i="1"/>
  <c r="F3" i="1"/>
  <c r="D3" i="1"/>
  <c r="E3" i="1"/>
  <c r="C3" i="1"/>
  <c r="A1" i="1"/>
  <c r="B21" i="1" l="1"/>
  <c r="F21" i="1"/>
  <c r="D21" i="1"/>
  <c r="E20" i="3"/>
  <c r="I19" i="3"/>
  <c r="I12" i="3"/>
  <c r="I23" i="3"/>
  <c r="G22" i="3"/>
  <c r="I16" i="3"/>
  <c r="K7" i="3"/>
  <c r="E19" i="3"/>
  <c r="G7" i="3"/>
  <c r="I21" i="1"/>
  <c r="E23" i="3"/>
  <c r="K23" i="3"/>
  <c r="H5" i="1"/>
  <c r="J5" i="1"/>
  <c r="K18" i="3"/>
  <c r="K14" i="3"/>
  <c r="K20" i="3"/>
  <c r="C4" i="3"/>
  <c r="K13" i="3"/>
  <c r="G13" i="3"/>
  <c r="G25" i="1"/>
  <c r="K22" i="3"/>
  <c r="G8" i="3"/>
  <c r="E22" i="3"/>
  <c r="G6" i="3"/>
  <c r="K17" i="3"/>
  <c r="I22" i="3"/>
  <c r="G19" i="3"/>
  <c r="C21" i="1"/>
  <c r="E21" i="1"/>
  <c r="H21" i="1"/>
  <c r="J21" i="1"/>
  <c r="G7" i="1"/>
  <c r="K6" i="3"/>
  <c r="E16" i="3"/>
  <c r="I6" i="3"/>
  <c r="C8" i="3"/>
  <c r="G18" i="3"/>
  <c r="E12" i="3"/>
  <c r="G21" i="3"/>
  <c r="K16" i="3"/>
  <c r="G24" i="3"/>
  <c r="E6" i="3"/>
  <c r="C16" i="3"/>
  <c r="K12" i="3"/>
  <c r="G12" i="3"/>
  <c r="C24" i="3"/>
  <c r="G18" i="1"/>
  <c r="G14" i="1"/>
  <c r="J9" i="1"/>
  <c r="E5" i="1"/>
  <c r="G15" i="3"/>
  <c r="K9" i="3"/>
  <c r="K15" i="3"/>
  <c r="I24" i="3"/>
  <c r="I8" i="3"/>
  <c r="K25" i="3"/>
  <c r="K5" i="3"/>
  <c r="I11" i="3"/>
  <c r="G5" i="3"/>
  <c r="E11" i="3"/>
  <c r="K24" i="3"/>
  <c r="K8" i="3"/>
  <c r="G20" i="3"/>
  <c r="C20" i="3"/>
  <c r="C12" i="3"/>
  <c r="I15" i="3"/>
  <c r="E15" i="3"/>
  <c r="I4" i="3"/>
  <c r="E24" i="3"/>
  <c r="E8" i="3"/>
  <c r="G16" i="3"/>
  <c r="C9" i="1"/>
  <c r="D9" i="1"/>
  <c r="B9" i="1"/>
  <c r="E9" i="1"/>
  <c r="F9" i="1"/>
  <c r="I9" i="1"/>
  <c r="G10" i="3"/>
  <c r="E18" i="3"/>
  <c r="I21" i="3"/>
  <c r="I5" i="3"/>
  <c r="G11" i="3"/>
  <c r="E17" i="3"/>
  <c r="K10" i="3"/>
  <c r="C14" i="3"/>
  <c r="K21" i="3"/>
  <c r="G17" i="3"/>
  <c r="C21" i="3"/>
  <c r="C13" i="3"/>
  <c r="C5" i="3"/>
  <c r="I18" i="3"/>
  <c r="E14" i="3"/>
  <c r="C6" i="3"/>
  <c r="K11" i="3"/>
  <c r="I17" i="3"/>
  <c r="G23" i="3"/>
  <c r="E13" i="3"/>
  <c r="C23" i="3"/>
  <c r="C15" i="3"/>
  <c r="C7" i="3"/>
  <c r="I14" i="3"/>
  <c r="G4" i="3"/>
  <c r="E10" i="3"/>
  <c r="I13" i="3"/>
  <c r="E25" i="3"/>
  <c r="E9" i="3"/>
  <c r="G14" i="3"/>
  <c r="E4" i="3"/>
  <c r="C10" i="3"/>
  <c r="G25" i="3"/>
  <c r="G9" i="3"/>
  <c r="C25" i="3"/>
  <c r="C17" i="3"/>
  <c r="C9" i="3"/>
  <c r="K4" i="3"/>
  <c r="I10" i="3"/>
  <c r="C18" i="3"/>
  <c r="K19" i="3"/>
  <c r="I25" i="3"/>
  <c r="I9" i="3"/>
  <c r="E21" i="3"/>
  <c r="E5" i="3"/>
  <c r="C19" i="3"/>
  <c r="C11" i="3"/>
  <c r="C22" i="3"/>
  <c r="L26" i="3"/>
  <c r="G23" i="1"/>
  <c r="G19" i="1"/>
  <c r="G15" i="1"/>
  <c r="F13" i="1"/>
  <c r="G16" i="1"/>
  <c r="G17" i="1"/>
  <c r="G11" i="1"/>
  <c r="H9" i="1"/>
  <c r="F5" i="1"/>
  <c r="C5" i="1"/>
  <c r="B5" i="1"/>
  <c r="D5" i="1"/>
  <c r="I5" i="1"/>
  <c r="G3" i="1"/>
  <c r="G22" i="1"/>
  <c r="C13" i="1"/>
  <c r="H13" i="1"/>
  <c r="E13" i="1"/>
  <c r="D13" i="1"/>
  <c r="I13" i="1"/>
  <c r="B13" i="1"/>
  <c r="G10" i="1"/>
  <c r="G6" i="1"/>
  <c r="J13" i="1"/>
  <c r="G5" i="1" l="1"/>
  <c r="G9" i="1"/>
  <c r="K26" i="3"/>
  <c r="C26" i="3"/>
  <c r="O26" i="3"/>
  <c r="E26" i="3"/>
  <c r="G26" i="3"/>
  <c r="I26" i="3"/>
  <c r="G21" i="1"/>
  <c r="G13" i="1"/>
</calcChain>
</file>

<file path=xl/comments1.xml><?xml version="1.0" encoding="utf-8"?>
<comments xmlns="http://schemas.openxmlformats.org/spreadsheetml/2006/main">
  <authors>
    <author>Usmani, Aman A</author>
  </authors>
  <commentList>
    <comment ref="A7" authorId="0" shapeId="0">
      <text>
        <r>
          <rPr>
            <sz val="9"/>
            <color indexed="81"/>
            <rFont val="Tahoma"/>
            <family val="2"/>
          </rPr>
          <t>Managed Care Rpt Template(2)
LiveOffice_ID:Crystal_2_1_WEBI_IndependentCell_1_</t>
        </r>
      </text>
    </comment>
    <comment ref="A9" authorId="0" shapeId="0">
      <text>
        <r>
          <rPr>
            <sz val="9"/>
            <color indexed="81"/>
            <rFont val="Tahoma"/>
            <family val="2"/>
          </rPr>
          <t>Managed Care Rpt Template(3)
LiveOffice_ID:Crystal_3_1_WEBI_IndependentCell_1_</t>
        </r>
      </text>
    </comment>
    <comment ref="A47" authorId="0" shapeId="0">
      <text>
        <r>
          <rPr>
            <sz val="9"/>
            <color indexed="81"/>
            <rFont val="Tahoma"/>
            <family val="2"/>
          </rPr>
          <t>Managed Care Rpt Template(12)
LiveOffice_ID:Crystal_12_1_WEBI_IndependentCell_1_</t>
        </r>
      </text>
    </comment>
    <comment ref="A49" authorId="0" shapeId="0">
      <text>
        <r>
          <rPr>
            <sz val="9"/>
            <color indexed="81"/>
            <rFont val="Tahoma"/>
            <family val="2"/>
          </rPr>
          <t>Managed Care Rpt Template(13)
LiveOffice_ID:Crystal_13_1_WEBI_IndependentCell_1_</t>
        </r>
      </text>
    </comment>
    <comment ref="A105" authorId="0" shapeId="0">
      <text>
        <r>
          <rPr>
            <sz val="9"/>
            <color indexed="81"/>
            <rFont val="Tahoma"/>
            <family val="2"/>
          </rPr>
          <t>Managed Care Rpt Template(27)
LiveOffice_ID:Crystal_27_1_WEBI_IndependentCell_1_</t>
        </r>
      </text>
    </comment>
    <comment ref="A107" authorId="0" shapeId="0">
      <text>
        <r>
          <rPr>
            <sz val="9"/>
            <color indexed="81"/>
            <rFont val="Tahoma"/>
            <family val="2"/>
          </rPr>
          <t>Managed Care Rpt Template(28)
LiveOffice_ID:Crystal_28_1_WEBI_IndependentCell_1_</t>
        </r>
      </text>
    </comment>
    <comment ref="A140" authorId="0" shapeId="0">
      <text>
        <r>
          <rPr>
            <sz val="9"/>
            <color indexed="81"/>
            <rFont val="Tahoma"/>
            <family val="2"/>
          </rPr>
          <t>Managed Care Rpt Template(31)
LiveOffice_ID:Crystal_31_1_WEBI_IndependentCell_1_</t>
        </r>
      </text>
    </comment>
    <comment ref="A142" authorId="0" shapeId="0">
      <text>
        <r>
          <rPr>
            <sz val="9"/>
            <color indexed="81"/>
            <rFont val="Tahoma"/>
            <family val="2"/>
          </rPr>
          <t>Managed Care Rpt Template(32)
LiveOffice_ID:Crystal_32_1_WEBI_IndependentCell_1_</t>
        </r>
      </text>
    </comment>
    <comment ref="A156" authorId="0" shapeId="0">
      <text>
        <r>
          <rPr>
            <sz val="9"/>
            <color indexed="81"/>
            <rFont val="Tahoma"/>
            <family val="2"/>
          </rPr>
          <t>Managed Care Rpt Template(34)
LiveOffice_ID:Crystal_34_1_WEBI_IndependentCell_1_</t>
        </r>
      </text>
    </comment>
  </commentList>
</comments>
</file>

<file path=xl/sharedStrings.xml><?xml version="1.0" encoding="utf-8"?>
<sst xmlns="http://schemas.openxmlformats.org/spreadsheetml/2006/main" count="715" uniqueCount="379">
  <si>
    <t>Aetna</t>
  </si>
  <si>
    <t>Amerigroup</t>
  </si>
  <si>
    <t>Horizon</t>
  </si>
  <si>
    <t>United</t>
  </si>
  <si>
    <t>WellCare</t>
  </si>
  <si>
    <t>Pace</t>
  </si>
  <si>
    <t>FFS</t>
  </si>
  <si>
    <t>Total</t>
  </si>
  <si>
    <t>Blind</t>
  </si>
  <si>
    <t>ADULT</t>
  </si>
  <si>
    <t>CHILD</t>
  </si>
  <si>
    <t>Disabled</t>
  </si>
  <si>
    <t>Non ABD Children</t>
  </si>
  <si>
    <t>PLAN A</t>
  </si>
  <si>
    <t>SCHIP PLAN A MED EXP</t>
  </si>
  <si>
    <t>SCHIP PLAN B</t>
  </si>
  <si>
    <t>SCHIP PLAN C</t>
  </si>
  <si>
    <t>SCHIP PLAN D</t>
  </si>
  <si>
    <t>CHILDREN'S SERVICES</t>
  </si>
  <si>
    <t>Non ABD Adult</t>
  </si>
  <si>
    <t>ABP</t>
  </si>
  <si>
    <t>10399</t>
  </si>
  <si>
    <t>Children in AFDC, NJC, DYFS and FamilyCare Plan A-C Newborn</t>
  </si>
  <si>
    <t>17399</t>
  </si>
  <si>
    <t>Children in AFDC, NJC, DYFS and FamilyCare Plan A-C &amp; DDD</t>
  </si>
  <si>
    <t>19399</t>
  </si>
  <si>
    <t>Children in AFDC, NJC, DYFS and FamilyCare Plan A-C</t>
  </si>
  <si>
    <t>37399</t>
  </si>
  <si>
    <t>Parents in AFDC and NJCPW &amp; DDD, Plan A</t>
  </si>
  <si>
    <t>39499</t>
  </si>
  <si>
    <t>Parents in AFDC and NJCPW, Plan A</t>
  </si>
  <si>
    <t>49499</t>
  </si>
  <si>
    <t>DYFS with Blind or Disabled without Medicare &amp; DDD, Plan A</t>
  </si>
  <si>
    <t>81299</t>
  </si>
  <si>
    <t>DYFS with Blind or Disabled without Medicare, Plan A</t>
  </si>
  <si>
    <t>57499</t>
  </si>
  <si>
    <t>ABP Parents</t>
  </si>
  <si>
    <t>59099</t>
  </si>
  <si>
    <t>ABP Other Adults</t>
  </si>
  <si>
    <t>99399</t>
  </si>
  <si>
    <t>FamilyCare Children, Plan D</t>
  </si>
  <si>
    <t>77399</t>
  </si>
  <si>
    <t>ABD with Medicare &amp; DDD, Plan A</t>
  </si>
  <si>
    <t>79599</t>
  </si>
  <si>
    <t>ABD with Medicare, non-DDD, Plan A</t>
  </si>
  <si>
    <t>87399</t>
  </si>
  <si>
    <t xml:space="preserve">ABD without Medicare &amp; DDD, Plan A </t>
  </si>
  <si>
    <t>89599</t>
  </si>
  <si>
    <t>ABD without Medicare, non-DDD, Plan A</t>
  </si>
  <si>
    <t>89999</t>
  </si>
  <si>
    <t>D – SNP</t>
  </si>
  <si>
    <t>78199</t>
  </si>
  <si>
    <t>Nursing Facility (SPC 61), Dual, Plan M</t>
  </si>
  <si>
    <t>78399</t>
  </si>
  <si>
    <t>Skilled Nursing Facility Upper (SPC 63), Dual, Plan M</t>
  </si>
  <si>
    <t>78499</t>
  </si>
  <si>
    <t>Skilled Nursing Facility Lower (SPC 64), Dual, Plan M</t>
  </si>
  <si>
    <t>79399</t>
  </si>
  <si>
    <t>Community and Assisted Living (SPC 60, 62), Dual, Plan M</t>
  </si>
  <si>
    <t>88199</t>
  </si>
  <si>
    <t>Nursing Facility (SPC 61), Non-Dual, Plan M</t>
  </si>
  <si>
    <t>88399</t>
  </si>
  <si>
    <t>Skilled Nursing Facility Upper (SPC 63), Non-Dual, Plan M</t>
  </si>
  <si>
    <t>88499</t>
  </si>
  <si>
    <t>Skilled Nursing Facility Lower (SPC 64), Non-Dual, Plan M</t>
  </si>
  <si>
    <t>89399</t>
  </si>
  <si>
    <t>Community and Assisted Living (SPC 60, 62), Non-Dual, Plan M</t>
  </si>
  <si>
    <t>Sum</t>
  </si>
  <si>
    <t>CUMBERLAND</t>
  </si>
  <si>
    <t>OCEAN</t>
  </si>
  <si>
    <t>SOMERSET</t>
  </si>
  <si>
    <t>GLOUCESTER</t>
  </si>
  <si>
    <t>MERCER</t>
  </si>
  <si>
    <t>ATLANTIC</t>
  </si>
  <si>
    <t>WARREN</t>
  </si>
  <si>
    <t>CAPE MAY</t>
  </si>
  <si>
    <t>BURLINGTON</t>
  </si>
  <si>
    <t>PASSAIC</t>
  </si>
  <si>
    <t>MORRIS</t>
  </si>
  <si>
    <t>CAMDEN</t>
  </si>
  <si>
    <t>HUDSON</t>
  </si>
  <si>
    <t>SALEM</t>
  </si>
  <si>
    <t>MONMOUTH</t>
  </si>
  <si>
    <t>UNION</t>
  </si>
  <si>
    <t>MIDDLESEX</t>
  </si>
  <si>
    <t>BERGEN</t>
  </si>
  <si>
    <t>ESSEX</t>
  </si>
  <si>
    <t>SUSSEX</t>
  </si>
  <si>
    <t>HUNTERDON</t>
  </si>
  <si>
    <t>OTHER</t>
  </si>
  <si>
    <t>07</t>
  </si>
  <si>
    <t>60</t>
  </si>
  <si>
    <t>61</t>
  </si>
  <si>
    <t>62</t>
  </si>
  <si>
    <t>63</t>
  </si>
  <si>
    <t>64</t>
  </si>
  <si>
    <t>65</t>
  </si>
  <si>
    <t>MANAGED CARE EXEMPTION: NF MEMBERS</t>
  </si>
  <si>
    <t>66</t>
  </si>
  <si>
    <t>MANAGED CARE EXEMPTION: SNF UPPER MEMBERS</t>
  </si>
  <si>
    <t>67</t>
  </si>
  <si>
    <t>MANAGED CARE EXEMPTION: SNF LOWER MEMBERS</t>
  </si>
  <si>
    <t>Managed Care Total</t>
  </si>
  <si>
    <t>Cap Code Error</t>
  </si>
  <si>
    <t xml:space="preserve"> </t>
  </si>
  <si>
    <t>Eligibility Category</t>
  </si>
  <si>
    <t>Aged</t>
  </si>
  <si>
    <t>Produced by the New Jersey Department of Human Services, Division of Medical Assistance and Health Services, Office of Business Intelligence</t>
  </si>
  <si>
    <t>Capitation Code Description</t>
  </si>
  <si>
    <t>Code</t>
  </si>
  <si>
    <t>Error</t>
  </si>
  <si>
    <t xml:space="preserve"> Produced by the New Jersey Department of Human Services, Division of Medical Assistance and Health Services, Office of Business Intelligence</t>
  </si>
  <si>
    <t>Members</t>
  </si>
  <si>
    <t>All Plans</t>
  </si>
  <si>
    <t>% All Plans</t>
  </si>
  <si>
    <t>County</t>
  </si>
  <si>
    <t>DDD COMMUNITY CARE WAIVER</t>
  </si>
  <si>
    <t>MLTSS - HOME AND COMMUNITY-BASED SERVICES</t>
  </si>
  <si>
    <t>MLTSS - NURSING FACILITY</t>
  </si>
  <si>
    <t>MLTSS - ASSISTED LIVING</t>
  </si>
  <si>
    <t>MLTSS - SKILLED NURSING FACILITY UPPER (PEDIATRIC AND VENT)</t>
  </si>
  <si>
    <t>MLTSS - SKILLED NURSING FACILITY LOWER (OTHER)</t>
  </si>
  <si>
    <t>Waiver Program Description</t>
  </si>
  <si>
    <t>STATE OF NEW JERSEY</t>
  </si>
  <si>
    <t>DEPARTMENT OF HUMAN SERVICES</t>
  </si>
  <si>
    <t>DIVISION OF MEDICAL ASSISTANCE AND HEALTH SERVICES</t>
  </si>
  <si>
    <t>NEW JERSEY DMAHS MANAGED CARE REPORT - SUMMARY</t>
  </si>
  <si>
    <t>PAGE  1</t>
  </si>
  <si>
    <t>AGED</t>
  </si>
  <si>
    <t>HMO xsheet</t>
  </si>
  <si>
    <t>Count(dist) Recip Idn</t>
  </si>
  <si>
    <t>NEW JERSEY DMAHS MANAGED CARE REPORT - COUNTIES</t>
  </si>
  <si>
    <t>Sum:</t>
  </si>
  <si>
    <t>NEW JERSEY DMAHS MANAGED CARE REPORT - WAIVERS</t>
  </si>
  <si>
    <t>HOME AND COMMUNITY</t>
  </si>
  <si>
    <t>NURSING FACILITY</t>
  </si>
  <si>
    <t>ASSISTED LIVING</t>
  </si>
  <si>
    <t>SKILLED NURSING FACILITY UPPER (PEDIATRIC AND VENT)</t>
  </si>
  <si>
    <t>SKILLED NURSING FACILITY LOWER (OTHER)</t>
  </si>
  <si>
    <t>Cap Code Errors</t>
  </si>
  <si>
    <t>MMX HMO Cap Code</t>
  </si>
  <si>
    <t>ER024</t>
  </si>
  <si>
    <t>Aetna and % of County Managed Care</t>
  </si>
  <si>
    <t>Amerigroup and % of County Managed Care</t>
  </si>
  <si>
    <t>Horizon and % of County Managed Care</t>
  </si>
  <si>
    <t>United and % of County Managed Care</t>
  </si>
  <si>
    <t>WellCare and % of County Managed Care</t>
  </si>
  <si>
    <t>&lt;CrystalAddin Version="4" ConsolidateParameter="True" EnableRefreshOrder="False" WebServiceURL="https://njsdw.dhs.state.nj.us:8443/dswsbobje/services/Session" CMSName="sdw-co-app3"&gt;&lt;AddinModuleData ID="WEBI"&gt;&lt;Webi_documents&gt;&lt;Webi_document Connection_id="1"</t>
  </si>
  <si>
    <t xml:space="preserve">="True" Instance_by_user="False" Username="" Logon_User_Instance="False" Refresh_DB="True" Use_Report_Saved_Data="False" Use_specific_instance="False" specific_instance_cuid="" specific_instance_description="" Need_format="False" Custom_view_name="Managed </t>
  </si>
  <si>
    <t xml:space="preserve"> CUID="AWzd5F2sL7dNu.9IbzM_yKY" Document_name="SDWMED050M" CurrentReportDrillActive="False" ReportPath="/Medicaid/Monthy Managed Care and Public Stats Reports" HasPrompt="0" HasQueryContext="False" bHasPromptToBind="False"&gt;&lt;Container ContainerCUID="ASKhCZ5</t>
  </si>
  <si>
    <t>t06ZPlkTpeMct2A8" ContainerKind="1"/&gt;&lt;Data_providers/&gt;&lt;Original_data_providers/&gt;&lt;prompts/&gt;&lt;QueryContexts/&gt;&lt;WebiViews&gt;&lt;WebiView view_id="1" refresh_order="-1" part_UREF="UIREF:RID=29:BID=16058" part_type="1" Conceal_data_when_saving="False" Keep_user_format</t>
  </si>
  <si>
    <t>Care Rpt Template document part" Last_refresh_status="1" Last_refresh_description="Failed to get the document information. (LO 26315)  The Web Intelligence server cannot be reached. Contact your Business Objects administrator. (Error: RWI 00236)(6315)" Las</t>
  </si>
  <si>
    <t>s Axis="Column"/&gt;&lt;/LayoutManager&gt;&lt;/Region&gt;&lt;Region name="DataGrid" DataRowCount="5" DataColCount="1"&gt;&lt;LayoutManager LinkRows="False" LinkCols="True" Version="1.0" RegionName="DataGrid"&gt;&lt;CustomRows Axis="Row"/&gt;&lt;CustomColumns Axis="Column"/&gt;&lt;/LayoutManager&gt;&lt;/</t>
  </si>
  <si>
    <t>Region&gt;&lt;/Regions&gt;&lt;/WebiView&gt;&lt;/WebiViews&gt;&lt;PromptBindings/&gt;&lt;DataSourceParameterValues/&gt;&lt;/Webi_document&gt;&lt;Webi_document Connection_id="2" CUID="AWzd5F2sL7dNu.9IbzM_yKY" Document_name="SDWMED050M" CurrentReportDrillActive="False" ReportPath="/Medicaid/Monthy Ma</t>
  </si>
  <si>
    <t>naged Care and Public Stats Reports" HasPrompt="0" HasQueryContext="False" bHasPromptToBind="False"&gt;&lt;Container ContainerCUID="ASKhCZ5t06ZPlkTpeMct2A8" ContainerKind="1"/&gt;&lt;Data_providers/&gt;&lt;Original_data_providers/&gt;&lt;prompts/&gt;&lt;QueryContexts/&gt;&lt;WebiViews&gt;&lt;WebiV</t>
  </si>
  <si>
    <t>iew view_id="1" refresh_order="-1" part_UREF="UIREF:RID=29:BID=9648" part_type="6" Conceal_data_when_saving="False" Keep_user_format="True" Instance_by_user="False" Username="" Logon_User_Instance="False" Refresh_DB="True" Use_Report_Saved_Data="False" Use</t>
  </si>
  <si>
    <t>_specific_instance="False" specific_instance_cuid="" specific_instance_description="" Need_format="False" Custom_view_name="Managed Care Rpt Template document part (1)" Last_refresh_status="1" Last_refresh_description="Please refresh the document for the n</t>
  </si>
  <si>
    <t>endentCell"&gt;&lt;CustomRows Axis="Row"/&gt;&lt;CustomColumns Axis="Column"/&gt;&lt;/LayoutManager&gt;&lt;/Region&gt;&lt;/Regions&gt;&lt;/WebiView&gt;&lt;/WebiViews&gt;&lt;PromptBindings/&gt;&lt;DataSourceParameterValues/&gt;&lt;/Webi_document&gt;&lt;Webi_document Connection_id="3" CUID="AWzd5F2sL7dNu.9IbzM_yKY" Documen</t>
  </si>
  <si>
    <t>t_name="SDWMED050M" CurrentReportDrillActive="False" ReportPath="/Medicaid/Monthy Managed Care and Public Stats Reports" HasPrompt="0" HasQueryContext="False" bHasPromptToBind="False"&gt;&lt;Container ContainerCUID="ASKhCZ5t06ZPlkTpeMct2A8" ContainerKind="1"/&gt;&lt;D</t>
  </si>
  <si>
    <t>ata_providers/&gt;&lt;Original_data_providers/&gt;&lt;prompts/&gt;&lt;QueryContexts/&gt;&lt;WebiViews&gt;&lt;WebiView view_id="1" refresh_order="-1" part_UREF="UIREF:RID=29:BID=3819" part_type="6" Conceal_data_when_saving="False" Keep_user_format="True" Instance_by_user="False" Usernam</t>
  </si>
  <si>
    <t>e="" Logon_User_Instance="False" Refresh_DB="True" Use_Report_Saved_Data="False" Use_specific_instance="False" specific_instance_cuid="" specific_instance_description="" Need_format="False" Custom_view_name="Managed Care Rpt Template document part (2)" Las</t>
  </si>
  <si>
    <t>"1"&gt;&lt;LayoutManager LinkRows="False" LinkCols="False" Version="1.0" RegionName="IndependentCell"&gt;&lt;CustomRows Axis="Row"/&gt;&lt;CustomColumns Axis="Column"/&gt;&lt;/LayoutManager&gt;&lt;/Region&gt;&lt;/Regions&gt;&lt;/WebiView&gt;&lt;/WebiViews&gt;&lt;PromptBindings/&gt;&lt;DataSourceParameterValues/&gt;&lt;/W</t>
  </si>
  <si>
    <t>ebi_document&gt;&lt;Webi_document Connection_id="4" CUID="AWzd5F2sL7dNu.9IbzM_yKY" Document_name="SDWMED050M" CurrentReportDrillActive="False" ReportPath="/Medicaid/Monthy Managed Care and Public Stats Reports" HasPrompt="0" HasQueryContext="False" bHasPromptToB</t>
  </si>
  <si>
    <t>ind="False"&gt;&lt;Container ContainerCUID="ASKhCZ5t06ZPlkTpeMct2A8" ContainerKind="1"/&gt;&lt;Data_providers/&gt;&lt;Original_data_providers/&gt;&lt;prompts/&gt;&lt;QueryContexts/&gt;&lt;WebiViews&gt;&lt;WebiView view_id="1" refresh_order="-1" part_UREF="UIREF:RID=29:BID=65" part_type="3" Conceal</t>
  </si>
  <si>
    <t>_data_when_saving="False" Keep_user_format="True" Instance_by_user="False" Username="" Logon_User_Instance="False" Refresh_DB="False" Use_Report_Saved_Data="True" Use_specific_instance="False" specific_instance_cuid="" specific_instance_description="" Need</t>
  </si>
  <si>
    <t>_name="SDWMED050M" CurrentReportDrillActive="False" ReportPath="/Medicaid/Monthy Managed Care and Public Stats Reports" HasPrompt="0" HasQueryContext="False" bHasPromptToBind="False"&gt;&lt;Container ContainerCUID="ASKhCZ5t06ZPlkTpeMct2A8" ContainerKind="1"/&gt;&lt;Da</t>
  </si>
  <si>
    <t>May 2019</t>
  </si>
  <si>
    <t>Run Date  05/28/2019</t>
  </si>
  <si>
    <t>DDD PROGRAM</t>
  </si>
  <si>
    <t>t_refresh_time="2019-5-28T16:4:43" Last_refresh_time_taken="17487"&gt;&lt;Regions&gt;&lt;Region name="HHeading" DataRowCount="0" DataColCount="0"&gt;&lt;LayoutManager LinkRows="False" LinkCols="False" Version="1.0" RegionName="HHeading"&gt;&lt;CustomRows Axis="Row"/&gt;&lt;CustomColumn</t>
  </si>
  <si>
    <t>ew settings to take effective." Last_refresh_time="2019-5-28T16:4:43" Last_refresh_time_taken="17487"&gt;&lt;Regions&gt;&lt;Region name="IndependentCell" DataRowCount="1" DataColCount="1"&gt;&lt;LayoutManager LinkRows="False" LinkCols="False" Version="1.0" RegionName="Indep</t>
  </si>
  <si>
    <t>t_refresh_status="1" Last_refresh_description="Please refresh the document for the new settings to take effective." Last_refresh_time="2019-5-28T16:4:43" Last_refresh_time_taken="17487"&gt;&lt;Regions&gt;&lt;Region name="IndependentCell" DataRowCount="1" DataColCount=</t>
  </si>
  <si>
    <t>_format="False" Custom_view_name="Managed Care Rpt Template document part (3)" Last_refresh_status="1" Last_refresh_description="Please refresh the document for the new settings to take effective." Last_refresh_time="2019-5-28T14:42:36" Last_refresh_time_t</t>
  </si>
  <si>
    <t>aken="0"&gt;&lt;Regions&gt;&lt;Region name="Space" DataRowCount="1" DataColCount="1"&gt;&lt;LayoutManager LinkRows="False" LinkCols="False" Version="1.0" RegionName="Space"&gt;&lt;CustomRows Axis="Row"/&gt;&lt;CustomColumns Axis="Column"/&gt;&lt;/LayoutManager&gt;&lt;/Region&gt;&lt;Region name="HHeading</t>
  </si>
  <si>
    <t>" DataRowCount="1" DataColCount="8"&gt;&lt;LayoutManager LinkRows="True" LinkCols="False" Version="1.0" RegionName="HHeading"&gt;&lt;CustomRows Axis="Row"/&gt;&lt;CustomColumns Axis="Column"/&gt;&lt;/LayoutManager&gt;&lt;/Region&gt;&lt;Region name="VHeading" DataRowCount="1" DataColCount="1"</t>
  </si>
  <si>
    <t>&gt;&lt;LayoutManager LinkRows="False" LinkCols="True" Version="1.0" RegionName="VHeading"&gt;&lt;CustomRows Axis="Row"/&gt;&lt;CustomColumns Axis="Column"/&gt;&lt;/LayoutManager&gt;&lt;/Region&gt;&lt;Region name="DataGrid" DataRowCount="1" DataColCount="8"&gt;&lt;LayoutManager LinkRows="True" Lin</t>
  </si>
  <si>
    <t>kCols="True" Version="1.0" RegionName="DataGrid"&gt;&lt;CustomRows Axis="Row"/&gt;&lt;CustomColumns Axis="Column"/&gt;&lt;/LayoutManager&gt;&lt;/Region&gt;&lt;/Regions&gt;&lt;/WebiView&gt;&lt;/WebiViews&gt;&lt;PromptBindings/&gt;&lt;DataSourceParameterValues/&gt;&lt;/Webi_document&gt;&lt;Webi_document Connection_id="5" C</t>
  </si>
  <si>
    <t>UID="AWzd5F2sL7dNu.9IbzM_yKY" Document_name="SDWMED050M" CurrentReportDrillActive="False" ReportPath="/Medicaid/Monthy Managed Care and Public Stats Reports" HasPrompt="0" HasQueryContext="False" bHasPromptToBind="False"&gt;&lt;Container ContainerCUID="ASKhCZ5t0</t>
  </si>
  <si>
    <t>6ZPlkTpeMct2A8" ContainerKind="1"/&gt;&lt;Data_providers/&gt;&lt;Original_data_providers/&gt;&lt;prompts/&gt;&lt;QueryContexts/&gt;&lt;WebiViews&gt;&lt;WebiView view_id="1" refresh_order="-1" part_UREF="UIREF:RID=29:BID=9967" part_type="3" Conceal_data_when_saving="False" Keep_user_format="T</t>
  </si>
  <si>
    <t>rue" Instance_by_user="False" Username="" Logon_User_Instance="False" Refresh_DB="True" Use_Report_Saved_Data="False" Use_specific_instance="False" specific_instance_cuid="" specific_instance_description="" Need_format="False" Custom_view_name="Managed Car</t>
  </si>
  <si>
    <t>e Rpt Template document part (4)" Last_refresh_status="1" Last_refresh_description="Please refresh the document for the new settings to take effective." Last_refresh_time="2019-5-28T16:4:43" Last_refresh_time_taken="17487"&gt;&lt;Regions&gt;&lt;Region name="Space" Dat</t>
  </si>
  <si>
    <t>aRowCount="1" DataColCount="1"&gt;&lt;LayoutManager LinkRows="False" LinkCols="False" Version="1.0" RegionName="Space"&gt;&lt;CustomRows Axis="Row"/&gt;&lt;CustomColumns Axis="Column"/&gt;&lt;/LayoutManager&gt;&lt;/Region&gt;&lt;Region name="HHeading" DataRowCount="1" DataColCount="8"&gt;&lt;Layou</t>
  </si>
  <si>
    <t>tManager LinkRows="True" LinkCols="False" Version="1.0" RegionName="HHeading"&gt;&lt;CustomRows Axis="Row"/&gt;&lt;CustomColumns Axis="Column"/&gt;&lt;/LayoutManager&gt;&lt;/Region&gt;&lt;Region name="VHeading" DataRowCount="2" DataColCount="1"&gt;&lt;LayoutManager LinkRows="False" LinkCols=</t>
  </si>
  <si>
    <t>"True" Version="1.0" RegionName="VHeading"&gt;&lt;CustomRows Axis="Row"/&gt;&lt;CustomColumns Axis="Column"/&gt;&lt;/LayoutManager&gt;&lt;/Region&gt;&lt;Region name="DataGrid" DataRowCount="2" DataColCount="8"&gt;&lt;LayoutManager LinkRows="True" LinkCols="True" Version="1.0" RegionName="Dat</t>
  </si>
  <si>
    <t>aGrid"&gt;&lt;CustomRows Axis="Row"/&gt;&lt;CustomColumns Axis="Column"/&gt;&lt;/LayoutManager&gt;&lt;/Region&gt;&lt;/Regions&gt;&lt;/WebiView&gt;&lt;/WebiViews&gt;&lt;PromptBindings/&gt;&lt;DataSourceParameterValues/&gt;&lt;/Webi_document&gt;&lt;Webi_document Connection_id="6" CUID="AWzd5F2sL7dNu.9IbzM_yKY" Document_nam</t>
  </si>
  <si>
    <t>e="SDWMED050M" CurrentReportDrillActive="False" ReportPath="/Medicaid/Monthy Managed Care and Public Stats Reports" HasPrompt="0" HasQueryContext="False" bHasPromptToBind="False"&gt;&lt;Container ContainerCUID="ASKhCZ5t06ZPlkTpeMct2A8" ContainerKind="1"/&gt;&lt;Data_p</t>
  </si>
  <si>
    <t>roviders/&gt;&lt;Original_data_providers/&gt;&lt;prompts/&gt;&lt;QueryContexts/&gt;&lt;WebiViews&gt;&lt;WebiView view_id="1" refresh_order="-1" part_UREF="UIREF:RID=29:BID=117" part_type="3" Conceal_data_when_saving="False" Keep_user_format="True" Instance_by_user="False" Username="" L</t>
  </si>
  <si>
    <t>ogon_User_Instance="False" Refresh_DB="True" Use_Report_Saved_Data="False" Use_specific_instance="False" specific_instance_cuid="" specific_instance_description="" Need_format="False" Custom_view_name="Managed Care Rpt Template document part (5)" Last_refr</t>
  </si>
  <si>
    <t>esh_status="1" Last_refresh_description="Please refresh the document for the new settings to take effective." Last_refresh_time="2019-5-28T16:4:43" Last_refresh_time_taken="17487"&gt;&lt;Regions&gt;&lt;Region name="Space" DataRowCount="1" DataColCount="1"&gt;&lt;LayoutManag</t>
  </si>
  <si>
    <t>er LinkRows="False" LinkCols="False" Version="1.0" RegionName="Space"&gt;&lt;CustomRows Axis="Row"/&gt;&lt;CustomColumns Axis="Column"/&gt;&lt;/LayoutManager&gt;&lt;/Region&gt;&lt;Region name="HHeading" DataRowCount="1" DataColCount="8"&gt;&lt;LayoutManager LinkRows="True" LinkCols="False" V</t>
  </si>
  <si>
    <t>ersion="1.0" RegionName="HHeading"&gt;&lt;CustomRows Axis="Row"/&gt;&lt;CustomColumns Axis="Column"/&gt;&lt;/LayoutManager&gt;&lt;/Region&gt;&lt;Region name="VHeading" DataRowCount="2" DataColCount="1"&gt;&lt;LayoutManager LinkRows="False" LinkCols="True" Version="1.0" RegionName="VHeading"&gt;</t>
  </si>
  <si>
    <t>&lt;CustomRows Axis="Row"/&gt;&lt;CustomColumns Axis="Column"/&gt;&lt;/LayoutManager&gt;&lt;/Region&gt;&lt;Region name="DataGrid" DataRowCount="2" DataColCount="8"&gt;&lt;LayoutManager LinkRows="True" LinkCols="True" Version="1.0" RegionName="DataGrid"&gt;&lt;CustomRows Axis="Row"/&gt;&lt;CustomColum</t>
  </si>
  <si>
    <t>ns Axis="Column"/&gt;&lt;/LayoutManager&gt;&lt;/Region&gt;&lt;/Regions&gt;&lt;/WebiView&gt;&lt;/WebiViews&gt;&lt;PromptBindings/&gt;&lt;DataSourceParameterValues/&gt;&lt;/Webi_document&gt;&lt;Webi_document Connection_id="7" CUID="AWzd5F2sL7dNu.9IbzM_yKY" Document_name="SDWMED050M" CurrentReportDrillActive="Fa</t>
  </si>
  <si>
    <t>lse" ReportPath="/Medicaid/Monthy Managed Care and Public Stats Reports" HasPrompt="0" HasQueryContext="False" bHasPromptToBind="False"&gt;&lt;Container ContainerCUID="ASKhCZ5t06ZPlkTpeMct2A8" ContainerKind="1"/&gt;&lt;Data_providers/&gt;&lt;Original_data_providers/&gt;&lt;prompt</t>
  </si>
  <si>
    <t>s/&gt;&lt;QueryContexts/&gt;&lt;WebiViews&gt;&lt;WebiView view_id="1" refresh_order="-1" part_UREF="UIREF:RID=29:BID=233" part_type="3" Conceal_data_when_saving="False" Keep_user_format="True" Instance_by_user="False" Username="" Logon_User_Instance="False" Refresh_DB="True</t>
  </si>
  <si>
    <t>" Use_Report_Saved_Data="False" Use_specific_instance="False" specific_instance_cuid="" specific_instance_description="" Need_format="False" Custom_view_name="Managed Care Rpt Template document part (6)" Last_refresh_status="1" Last_refresh_description="Pl</t>
  </si>
  <si>
    <t>ease refresh the document for the new settings to take effective." Last_refresh_time="2019-5-28T16:4:43" Last_refresh_time_taken="17487"&gt;&lt;Regions&gt;&lt;Region name="Space" DataRowCount="2" DataColCount="1"&gt;&lt;LayoutManager LinkRows="False" LinkCols="False" Versio</t>
  </si>
  <si>
    <t>n="1.0" RegionName="Space"&gt;&lt;CustomRows Axis="Row"/&gt;&lt;CustomColumns Axis="Column"/&gt;&lt;/LayoutManager&gt;&lt;/Region&gt;&lt;Region name="HHeading" DataRowCount="2" DataColCount="8"&gt;&lt;LayoutManager LinkRows="True" LinkCols="False" Version="1.0" RegionName="HHeading"&gt;&lt;CustomR</t>
  </si>
  <si>
    <t>ows Axis="Row"/&gt;&lt;CustomColumns Axis="Column"/&gt;&lt;/LayoutManager&gt;&lt;/Region&gt;&lt;Region name="VHeading" DataRowCount="5" DataColCount="1"&gt;&lt;LayoutManager LinkRows="False" LinkCols="True" Version="1.0" RegionName="VHeading"&gt;&lt;CustomRows Axis="Row"/&gt;&lt;CustomColumns Axis</t>
  </si>
  <si>
    <t>="Column"/&gt;&lt;/LayoutManager&gt;&lt;/Region&gt;&lt;Region name="DataGrid" DataRowCount="5" DataColCount="8"&gt;&lt;LayoutManager LinkRows="True" LinkCols="True" Version="1.0" RegionName="DataGrid"&gt;&lt;CustomRows Axis="Row"/&gt;&lt;CustomColumns Axis="Column"/&gt;&lt;/LayoutManager&gt;&lt;/Region&gt;</t>
  </si>
  <si>
    <t>&lt;/Regions&gt;&lt;/WebiView&gt;&lt;/WebiViews&gt;&lt;PromptBindings/&gt;&lt;DataSourceParameterValues/&gt;&lt;/Webi_document&gt;&lt;Webi_document Connection_id="8" CUID="AWzd5F2sL7dNu.9IbzM_yKY" Document_name="SDWMED050M" CurrentReportDrillActive="False" ReportPath="/Medicaid/Monthy Managed C</t>
  </si>
  <si>
    <t>are and Public Stats Reports" HasPrompt="0" HasQueryContext="False" bHasPromptToBind="False"&gt;&lt;Container ContainerCUID="ASKhCZ5t06ZPlkTpeMct2A8" ContainerKind="1"/&gt;&lt;Data_providers/&gt;&lt;Original_data_providers/&gt;&lt;prompts/&gt;&lt;QueryContexts/&gt;&lt;WebiViews&gt;&lt;WebiView vie</t>
  </si>
  <si>
    <t>w_id="1" refresh_order="-1" part_UREF="UIREF:RID=29:BID=10424" part_type="3" Conceal_data_when_saving="False" Keep_user_format="True" Instance_by_user="False" Username="" Logon_User_Instance="False" Refresh_DB="True" Use_Report_Saved_Data="False" Use_speci</t>
  </si>
  <si>
    <t>fic_instance="False" specific_instance_cuid="" specific_instance_description="" Need_format="False" Custom_view_name="Managed Care Rpt Template document part (7)" Last_refresh_status="1" Last_refresh_description="Please refresh the document for the new set</t>
  </si>
  <si>
    <t>tings to take effective." Last_refresh_time="2019-5-28T16:4:43" Last_refresh_time_taken="17487"&gt;&lt;Regions&gt;&lt;Region name="Space" DataRowCount="1" DataColCount="1"&gt;&lt;LayoutManager LinkRows="False" LinkCols="False" Version="1.0" RegionName="Space"&gt;&lt;CustomRows Ax</t>
  </si>
  <si>
    <t>is="Row"/&gt;&lt;CustomColumns Axis="Column"/&gt;&lt;/LayoutManager&gt;&lt;/Region&gt;&lt;Region name="HHeading" DataRowCount="1" DataColCount="8"&gt;&lt;LayoutManager LinkRows="True" LinkCols="False" Version="1.0" RegionName="HHeading"&gt;&lt;CustomRows Axis="Row"/&gt;&lt;CustomColumns Axis="Colu</t>
  </si>
  <si>
    <t>mn"/&gt;&lt;/LayoutManager&gt;&lt;/Region&gt;&lt;Region name="VHeading" DataRowCount="1" DataColCount="1"&gt;&lt;LayoutManager LinkRows="False" LinkCols="True" Version="1.0" RegionName="VHeading"&gt;&lt;CustomRows Axis="Row"/&gt;&lt;CustomColumns Axis="Column"/&gt;&lt;/LayoutManager&gt;&lt;/Region&gt;&lt;Regi</t>
  </si>
  <si>
    <t>on name="DataGrid" DataRowCount="1" DataColCount="8"&gt;&lt;LayoutManager LinkRows="True" LinkCols="True" Version="1.0" RegionName="DataGrid"&gt;&lt;CustomRows Axis="Row"/&gt;&lt;CustomColumns Axis="Column"/&gt;&lt;/LayoutManager&gt;&lt;/Region&gt;&lt;/Regions&gt;&lt;/WebiView&gt;&lt;/WebiViews&gt;&lt;PromptB</t>
  </si>
  <si>
    <t>indings/&gt;&lt;DataSourceParameterValues/&gt;&lt;/Webi_document&gt;&lt;Webi_document Connection_id="9" CUID="AWzd5F2sL7dNu.9IbzM_yKY" Document_name="SDWMED050M" CurrentReportDrillActive="False" ReportPath="/Medicaid/Monthy Managed Care and Public Stats Reports" HasPrompt="</t>
  </si>
  <si>
    <t>0" HasQueryContext="False" bHasPromptToBind="False"&gt;&lt;Container ContainerCUID="ASKhCZ5t06ZPlkTpeMct2A8" ContainerKind="1"/&gt;&lt;Data_providers/&gt;&lt;Original_data_providers/&gt;&lt;prompts/&gt;&lt;QueryContexts/&gt;&lt;WebiViews&gt;&lt;WebiView view_id="1" refresh_order="-1" part_UREF="UI</t>
  </si>
  <si>
    <t>REF:RID=29:BID=16753" part_type="3" Conceal_data_when_saving="False" Keep_user_format="True" Instance_by_user="False" Username="" Logon_User_Instance="False" Refresh_DB="True" Use_Report_Saved_Data="False" Use_specific_instance="False" specific_instance_cu</t>
  </si>
  <si>
    <t>id="" specific_instance_description="" Need_format="False" Custom_view_name="Managed Care Rpt Template document part (8)" Last_refresh_status="1" Last_refresh_description="Please refresh the document for the new settings to take effective." Last_refresh_ti</t>
  </si>
  <si>
    <t>me="2019-5-28T16:4:43" Last_refresh_time_taken="17487"&gt;&lt;Regions&gt;&lt;Region name="Space" DataRowCount="2" DataColCount="1"&gt;&lt;LayoutManager LinkRows="False" LinkCols="False" Version="1.0" RegionName="Space"&gt;&lt;CustomRows Axis="Row"/&gt;&lt;CustomColumns Axis="Column"/&gt;&lt;</t>
  </si>
  <si>
    <t>/LayoutManager&gt;&lt;/Region&gt;&lt;Region name="HHeading" DataRowCount="2" DataColCount="8"&gt;&lt;LayoutManager LinkRows="True" LinkCols="False" Version="1.0" RegionName="HHeading"&gt;&lt;CustomRows Axis="Row"/&gt;&lt;CustomColumns Axis="Column"/&gt;&lt;/LayoutManager&gt;&lt;/Region&gt;&lt;Region nam</t>
  </si>
  <si>
    <t>e="VHeading" DataRowCount="2" DataColCount="1"&gt;&lt;LayoutManager LinkRows="False" LinkCols="True" Version="1.0" RegionName="VHeading"&gt;&lt;CustomRows Axis="Row"/&gt;&lt;CustomColumns Axis="Column"/&gt;&lt;/LayoutManager&gt;&lt;/Region&gt;&lt;Region name="DataGrid" DataRowCount="2" DataC</t>
  </si>
  <si>
    <t>olCount="8"&gt;&lt;LayoutManager LinkRows="True" LinkCols="True" Version="1.0" RegionName="DataGrid"&gt;&lt;CustomRows Axis="Row"/&gt;&lt;CustomColumns Axis="Column"/&gt;&lt;/LayoutManager&gt;&lt;/Region&gt;&lt;/Regions&gt;&lt;/WebiView&gt;&lt;/WebiViews&gt;&lt;PromptBindings/&gt;&lt;DataSourceParameterValues/&gt;&lt;/We</t>
  </si>
  <si>
    <t>bi_document&gt;&lt;Webi_document Connection_id="10" CUID="AWzd5F2sL7dNu.9IbzM_yKY" Document_name="SDWMED050M" CurrentReportDrillActive="False" ReportPath="/Medicaid/Monthy Managed Care and Public Stats Reports" HasPrompt="0" HasQueryContext="False" bHasPromptToB</t>
  </si>
  <si>
    <t>ind="False"&gt;&lt;Container ContainerCUID="ASKhCZ5t06ZPlkTpeMct2A8" ContainerKind="1"/&gt;&lt;Data_providers/&gt;&lt;Original_data_providers/&gt;&lt;prompts/&gt;&lt;QueryContexts/&gt;&lt;WebiViews&gt;&lt;WebiView view_id="1" refresh_order="-1" part_UREF="UIREF:RID=29:BID=15948" part_type="3" Conc</t>
  </si>
  <si>
    <t>eal_data_when_saving="False" Keep_user_format="True" Instance_by_user="False" Username="" Logon_User_Instance="False" Refresh_DB="True" Use_Report_Saved_Data="False" Use_specific_instance="False" specific_instance_cuid="" specific_instance_description="" N</t>
  </si>
  <si>
    <t>eed_format="False" Custom_view_name="Managed Care Rpt Template document part (9)" Last_refresh_status="1" Last_refresh_description="Please refresh the document for the new settings to take effective." Last_refresh_time="2019-5-28T16:4:43" Last_refresh_time</t>
  </si>
  <si>
    <t>_taken="17487"&gt;&lt;Regions&gt;&lt;Region name="Space" DataRowCount="0" DataColCount="0"&gt;&lt;LayoutManager LinkRows="False" LinkCols="False" Version="1.0" RegionName="Space"&gt;&lt;CustomRows Axis="Row"/&gt;&lt;CustomColumns Axis="Column"/&gt;&lt;/LayoutManager&gt;&lt;/Region&gt;&lt;Region name="HH</t>
  </si>
  <si>
    <t>eading" DataRowCount="1" DataColCount="8"&gt;&lt;LayoutManager LinkRows="True" LinkCols="False" Version="1.0" RegionName="HHeading"&gt;&lt;CustomRows Axis="Row"/&gt;&lt;CustomColumns Axis="Column"/&gt;&lt;/LayoutManager&gt;&lt;/Region&gt;&lt;Region name="VHeading" DataRowCount="0" DataColCou</t>
  </si>
  <si>
    <t>nt="0"&gt;&lt;LayoutManager LinkRows="False" LinkCols="True" Version="1.0" RegionName="VHeading"&gt;&lt;CustomRows Axis="Row"/&gt;&lt;CustomColumns Axis="Column"/&gt;&lt;/LayoutManager&gt;&lt;/Region&gt;&lt;Region name="DataGrid" DataRowCount="1" DataColCount="8"&gt;&lt;LayoutManager LinkRows="Tru</t>
  </si>
  <si>
    <t>e" LinkCols="True" Version="1.0" RegionName="DataGrid"&gt;&lt;CustomRows Axis="Row"/&gt;&lt;CustomColumns Axis="Column"/&gt;&lt;/LayoutManager&gt;&lt;/Region&gt;&lt;/Regions&gt;&lt;/WebiView&gt;&lt;/WebiViews&gt;&lt;PromptBindings/&gt;&lt;DataSourceParameterValues/&gt;&lt;/Webi_document&gt;&lt;Webi_document Connection_id</t>
  </si>
  <si>
    <t>="11" CUID="AWzd5F2sL7dNu.9IbzM_yKY" Document_name="SDWMED050M" CurrentReportDrillActive="False" ReportPath="/Medicaid/Monthy Managed Care and Public Stats Reports" HasPrompt="0" HasQueryContext="False" bHasPromptToBind="False"&gt;&lt;Container ContainerCUID="AS</t>
  </si>
  <si>
    <t>KhCZ5t06ZPlkTpeMct2A8" ContainerKind="1"/&gt;&lt;Data_providers/&gt;&lt;Original_data_providers/&gt;&lt;prompts/&gt;&lt;QueryContexts/&gt;&lt;WebiViews&gt;&lt;WebiView view_id="1" refresh_order="-1" part_UREF="UIREF:RID=381:BID=16210" part_type="1" Conceal_data_when_saving="False" Keep_user_</t>
  </si>
  <si>
    <t>format="True" Instance_by_user="False" Username="" Logon_User_Instance="False" Refresh_DB="True" Use_Report_Saved_Data="False" Use_specific_instance="False" specific_instance_cuid="" specific_instance_description="" Need_format="False" Custom_view_name="Ma</t>
  </si>
  <si>
    <t>naged Care Rpt Template document part (10)" Last_refresh_status="1" Last_refresh_description="Please refresh the document for the new settings to take effective." Last_refresh_time="2019-5-28T16:4:43" Last_refresh_time_taken="17487"&gt;&lt;Regions&gt;&lt;Region name="</t>
  </si>
  <si>
    <t>HHeading" DataRowCount="0" DataColCount="0"&gt;&lt;LayoutManager LinkRows="False" LinkCols="False" Version="1.0" RegionName="HHeading"&gt;&lt;CustomRows Axis="Row"/&gt;&lt;CustomColumns Axis="Column"/&gt;&lt;/LayoutManager&gt;&lt;/Region&gt;&lt;Region name="DataGrid" DataRowCount="5" DataCol</t>
  </si>
  <si>
    <t>Count="1"&gt;&lt;LayoutManager LinkRows="False" LinkCols="True" Version="1.0" RegionName="DataGrid"&gt;&lt;CustomRows Axis="Row"/&gt;&lt;CustomColumns Axis="Column"/&gt;&lt;/LayoutManager&gt;&lt;/Region&gt;&lt;/Regions&gt;&lt;/WebiView&gt;&lt;/WebiViews&gt;&lt;PromptBindings/&gt;&lt;DataSourceParameterValues/&gt;&lt;/Web</t>
  </si>
  <si>
    <t>i_document&gt;&lt;Webi_document Connection_id="12" CUID="AWzd5F2sL7dNu.9IbzM_yKY" Document_name="SDWMED050M" CurrentReportDrillActive="False" ReportPath="/Medicaid/Monthy Managed Care and Public Stats Reports" HasPrompt="0" HasQueryContext="False" bHasPromptToBi</t>
  </si>
  <si>
    <t>nd="False"&gt;&lt;Container ContainerCUID="ASKhCZ5t06ZPlkTpeMct2A8" ContainerKind="1"/&gt;&lt;Data_providers/&gt;&lt;Original_data_providers/&gt;&lt;prompts/&gt;&lt;QueryContexts/&gt;&lt;WebiViews&gt;&lt;WebiView view_id="1" refresh_order="-1" part_UREF="UIREF:RID=381:BID=9678" part_type="6" Conce</t>
  </si>
  <si>
    <t>al_data_when_saving="False" Keep_user_format="True" Instance_by_user="False" Username="" Logon_User_Instance="False" Refresh_DB="True" Use_Report_Saved_Data="False" Use_specific_instance="False" specific_instance_cuid="" specific_instance_description="" Ne</t>
  </si>
  <si>
    <t>ed_format="False" Custom_view_name="Managed Care Rpt Template document part (11)" Last_refresh_status="1" Last_refresh_description="Please refresh the document for the new settings to take effective." Last_refresh_time="2019-5-28T16:4:43" Last_refresh_time</t>
  </si>
  <si>
    <t>_taken="17487"&gt;&lt;Regions&gt;&lt;Region name="IndependentCell" DataRowCount="1" DataColCount="1"&gt;&lt;LayoutManager LinkRows="False" LinkCols="False" Version="1.0" RegionName="IndependentCell"&gt;&lt;CustomRows Axis="Row"/&gt;&lt;CustomColumns Axis="Column"/&gt;&lt;/LayoutManager&gt;&lt;/Reg</t>
  </si>
  <si>
    <t>ion&gt;&lt;/Regions&gt;&lt;/WebiView&gt;&lt;/WebiViews&gt;&lt;PromptBindings/&gt;&lt;DataSourceParameterValues/&gt;&lt;/Webi_document&gt;&lt;Webi_document Connection_id="13" CUID="AWzd5F2sL7dNu.9IbzM_yKY" Document_name="SDWMED050M" CurrentReportDrillActive="False" ReportPath="/Medicaid/Monthy Mana</t>
  </si>
  <si>
    <t>ged Care and Public Stats Reports" HasPrompt="0" HasQueryContext="False" bHasPromptToBind="False"&gt;&lt;Container ContainerCUID="ASKhCZ5t06ZPlkTpeMct2A8" ContainerKind="1"/&gt;&lt;Data_providers/&gt;&lt;Original_data_providers/&gt;&lt;prompts/&gt;&lt;QueryContexts/&gt;&lt;WebiViews&gt;&lt;WebiVie</t>
  </si>
  <si>
    <t>w view_id="1" refresh_order="-1" part_UREF="UIREF:RID=381:BID=4262" part_type="6" Conceal_data_when_saving="False" Keep_user_format="True" Instance_by_user="False" Username="" Logon_User_Instance="False" Refresh_DB="True" Use_Report_Saved_Data="False" Use_</t>
  </si>
  <si>
    <t>specific_instance="False" specific_instance_cuid="" specific_instance_description="" Need_format="False" Custom_view_name="Managed Care Rpt Template document part (12)" Last_refresh_status="1" Last_refresh_description="Please refresh the document for the n</t>
  </si>
  <si>
    <t>endentCell"&gt;&lt;CustomRows Axis="Row"/&gt;&lt;CustomColumns Axis="Column"/&gt;&lt;/LayoutManager&gt;&lt;/Region&gt;&lt;/Regions&gt;&lt;/WebiView&gt;&lt;/WebiViews&gt;&lt;PromptBindings/&gt;&lt;DataSourceParameterValues/&gt;&lt;/Webi_document&gt;&lt;Webi_document Connection_id="14" CUID="AWzd5F2sL7dNu.9IbzM_yKY" Docume</t>
  </si>
  <si>
    <t>nt_name="SDWMED050M" CurrentReportDrillActive="False" ReportPath="/Medicaid/Monthy Managed Care and Public Stats Reports" HasPrompt="0" HasQueryContext="False" bHasPromptToBind="False"&gt;&lt;Container ContainerCUID="ASKhCZ5t06ZPlkTpeMct2A8" ContainerKind="1"/&gt;&lt;</t>
  </si>
  <si>
    <t>Data_providers/&gt;&lt;Original_data_providers/&gt;&lt;prompts/&gt;&lt;QueryContexts/&gt;&lt;WebiViews&gt;&lt;WebiView view_id="1" refresh_order="-1" part_UREF="UIREF:RID=381:BID=384" part_type="3" Conceal_data_when_saving="False" Keep_user_format="True" Instance_by_user="False" Userna</t>
  </si>
  <si>
    <t>me="" Logon_User_Instance="False" Refresh_DB="True" Use_Report_Saved_Data="False" Use_specific_instance="False" specific_instance_cuid="" specific_instance_description="" Need_format="False" Custom_view_name="Managed Care Rpt Template document part (13)" L</t>
  </si>
  <si>
    <t>ast_refresh_status="1" Last_refresh_description="Please refresh the document for the new settings to take effective." Last_refresh_time="2019-5-28T16:4:43" Last_refresh_time_taken="17487"&gt;&lt;Regions&gt;&lt;Region name="Space" DataRowCount="1" DataColCount="2"&gt;&lt;Lay</t>
  </si>
  <si>
    <t>outManager LinkRows="False" LinkCols="False" Version="1.0" RegionName="Space"&gt;&lt;CustomRows Axis="Row"/&gt;&lt;CustomColumns Axis="Column"/&gt;&lt;/LayoutManager&gt;&lt;/Region&gt;&lt;Region name="HHeading" DataRowCount="1" DataColCount="14"&gt;&lt;LayoutManager LinkRows="True" LinkCols=</t>
  </si>
  <si>
    <t>"False" Version="1.0" RegionName="HHeading"&gt;&lt;CustomRows Axis="Row"/&gt;&lt;CustomColumns Axis="Column"/&gt;&lt;/LayoutManager&gt;&lt;/Region&gt;&lt;Region name="VHeading" DataRowCount="3" DataColCount="2"&gt;&lt;LayoutManager LinkRows="False" LinkCols="True" Version="1.0" RegionName="V</t>
  </si>
  <si>
    <t>Heading"&gt;&lt;CustomRows Axis="Row"/&gt;&lt;CustomColumns Axis="Column"/&gt;&lt;/LayoutManager&gt;&lt;/Region&gt;&lt;Region name="DataGrid" DataRowCount="3" DataColCount="14"&gt;&lt;LayoutManager LinkRows="True" LinkCols="True" Version="1.0" RegionName="DataGrid"&gt;&lt;CustomRows Axis="Row"/&gt;&lt;C</t>
  </si>
  <si>
    <t>ustomColumns Axis="Column"/&gt;&lt;/LayoutManager&gt;&lt;/Region&gt;&lt;/Regions&gt;&lt;/WebiView&gt;&lt;/WebiViews&gt;&lt;PromptBindings/&gt;&lt;DataSourceParameterValues/&gt;&lt;/Webi_document&gt;&lt;Webi_document Connection_id="15" CUID="AWzd5F2sL7dNu.9IbzM_yKY" Document_name="SDWMED050M" CurrentReportDril</t>
  </si>
  <si>
    <t>lActive="False" ReportPath="/Medicaid/Monthy Managed Care and Public Stats Reports" HasPrompt="0" HasQueryContext="False" bHasPromptToBind="False"&gt;&lt;Container ContainerCUID="ASKhCZ5t06ZPlkTpeMct2A8" ContainerKind="1"/&gt;&lt;Data_providers/&gt;&lt;Original_data_provide</t>
  </si>
  <si>
    <t>rs/&gt;&lt;prompts/&gt;&lt;QueryContexts/&gt;&lt;WebiViews&gt;&lt;WebiView view_id="1" refresh_order="-1" part_UREF="UIREF:RID=381:BID=10670" part_type="3" Conceal_data_when_saving="False" Keep_user_format="True" Instance_by_user="False" Username="" Logon_User_Instance="False" Re</t>
  </si>
  <si>
    <t>fresh_DB="True" Use_Report_Saved_Data="False" Use_specific_instance="False" specific_instance_cuid="" specific_instance_description="" Need_format="False" Custom_view_name="Managed Care Rpt Template document part (14)" Last_refresh_status="1" Last_refresh_</t>
  </si>
  <si>
    <t>description="Please refresh the document for the new settings to take effective." Last_refresh_time="2019-5-28T16:4:43" Last_refresh_time_taken="17487"&gt;&lt;Regions&gt;&lt;Region name="Space" DataRowCount="1" DataColCount="2"&gt;&lt;LayoutManager LinkRows="False" LinkCols</t>
  </si>
  <si>
    <t>="False" Version="1.0" RegionName="Space"&gt;&lt;CustomRows Axis="Row"/&gt;&lt;CustomColumns Axis="Column"/&gt;&lt;/LayoutManager&gt;&lt;/Region&gt;&lt;Region name="HHeading" DataRowCount="1" DataColCount="14"&gt;&lt;LayoutManager LinkRows="True" LinkCols="False" Version="1.0" RegionName="HH</t>
  </si>
  <si>
    <t>eading"&gt;&lt;CustomRows Axis="Row"/&gt;&lt;CustomColumns Axis="Column"/&gt;&lt;/LayoutManager&gt;&lt;/Region&gt;&lt;Region name="VHeading" DataRowCount="2" DataColCount="2"&gt;&lt;LayoutManager LinkRows="False" LinkCols="True" Version="1.0" RegionName="VHeading"&gt;&lt;CustomRows Axis="Row"/&gt;&lt;Cu</t>
  </si>
  <si>
    <t>stomColumns Axis="Column"/&gt;&lt;/LayoutManager&gt;&lt;/Region&gt;&lt;Region name="DataGrid" DataRowCount="2" DataColCount="14"&gt;&lt;LayoutManager LinkRows="True" LinkCols="True" Version="1.0" RegionName="DataGrid"&gt;&lt;CustomRows Axis="Row"/&gt;&lt;CustomColumns Axis="Column"/&gt;&lt;/Layout</t>
  </si>
  <si>
    <t>Manager&gt;&lt;/Region&gt;&lt;/Regions&gt;&lt;/WebiView&gt;&lt;/WebiViews&gt;&lt;PromptBindings/&gt;&lt;DataSourceParameterValues/&gt;&lt;/Webi_document&gt;&lt;Webi_document Connection_id="16" CUID="AWzd5F2sL7dNu.9IbzM_yKY" Document_name="SDWMED050M" CurrentReportDrillActive="False" ReportPath="/Medicai</t>
  </si>
  <si>
    <t>d/Monthy Managed Care and Public Stats Reports" HasPrompt="0" HasQueryContext="False" bHasPromptToBind="False"&gt;&lt;Container ContainerCUID="ASKhCZ5t06ZPlkTpeMct2A8" ContainerKind="1"/&gt;&lt;Data_providers/&gt;&lt;Original_data_providers/&gt;&lt;prompts/&gt;&lt;QueryContexts/&gt;&lt;WebiV</t>
  </si>
  <si>
    <t>iews&gt;&lt;WebiView view_id="1" refresh_order="-1" part_UREF="UIREF:RID=381:BID=10851" part_type="3" Conceal_data_when_saving="False" Keep_user_format="True" Instance_by_user="False" Username="" Logon_User_Instance="False" Refresh_DB="True" Use_Report_Saved_Dat</t>
  </si>
  <si>
    <t>a="False" Use_specific_instance="False" specific_instance_cuid="" specific_instance_description="" Need_format="False" Custom_view_name="Managed Care Rpt Template document part (15)" Last_refresh_status="1" Last_refresh_description="Please refresh the docu</t>
  </si>
  <si>
    <t>ment for the new settings to take effective." Last_refresh_time="2019-5-28T16:4:43" Last_refresh_time_taken="17487"&gt;&lt;Regions&gt;&lt;Region name="Space" DataRowCount="1" DataColCount="2"&gt;&lt;LayoutManager LinkRows="False" LinkCols="False" Version="1.0" RegionName="S</t>
  </si>
  <si>
    <t>pace"&gt;&lt;CustomRows Axis="Row"/&gt;&lt;CustomColumns Axis="Column"/&gt;&lt;/LayoutManager&gt;&lt;/Region&gt;&lt;Region name="HHeading" DataRowCount="1" DataColCount="14"&gt;&lt;LayoutManager LinkRows="True" LinkCols="False" Version="1.0" RegionName="HHeading"&gt;&lt;CustomRows Axis="Row"/&gt;&lt;Cus</t>
  </si>
  <si>
    <t>tomColumns Axis="Column"/&gt;&lt;/LayoutManager&gt;&lt;/Region&gt;&lt;Region name="VHeading" DataRowCount="2" DataColCount="2"&gt;&lt;LayoutManager LinkRows="False" LinkCols="True" Version="1.0" RegionName="VHeading"&gt;&lt;CustomRows Axis="Row"/&gt;&lt;CustomColumns Axis="Column"/&gt;&lt;/LayoutM</t>
  </si>
  <si>
    <t>anager&gt;&lt;/Region&gt;&lt;Region name="DataGrid" DataRowCount="2" DataColCount="14"&gt;&lt;LayoutManager LinkRows="True" LinkCols="True" Version="1.0" RegionName="DataGrid"&gt;&lt;CustomRows Axis="Row"/&gt;&lt;CustomColumns Axis="Column"/&gt;&lt;/LayoutManager&gt;&lt;/Region&gt;&lt;/Regions&gt;&lt;/WebiVie</t>
  </si>
  <si>
    <t>w&gt;&lt;/WebiViews&gt;&lt;PromptBindings/&gt;&lt;DataSourceParameterValues/&gt;&lt;/Webi_document&gt;&lt;Webi_document Connection_id="17" CUID="AWzd5F2sL7dNu.9IbzM_yKY" Document_name="SDWMED050M" CurrentReportDrillActive="False" ReportPath="/Medicaid/Monthy Managed Care and Public Sta</t>
  </si>
  <si>
    <t>ts Reports" HasPrompt="0" HasQueryContext="False" bHasPromptToBind="False"&gt;&lt;Container ContainerCUID="ASKhCZ5t06ZPlkTpeMct2A8" ContainerKind="1"/&gt;&lt;Data_providers/&gt;&lt;Original_data_providers/&gt;&lt;prompts/&gt;&lt;QueryContexts/&gt;&lt;WebiViews&gt;&lt;WebiView view_id="1" refresh_o</t>
  </si>
  <si>
    <t>rder="-1" part_UREF="UIREF:RID=381:BID=11094" part_type="3" Conceal_data_when_saving="False" Keep_user_format="True" Instance_by_user="False" Username="" Logon_User_Instance="False" Refresh_DB="True" Use_Report_Saved_Data="False" Use_specific_instance="Fal</t>
  </si>
  <si>
    <t>se" specific_instance_cuid="" specific_instance_description="" Need_format="False" Custom_view_name="Managed Care Rpt Template document part (16)" Last_refresh_status="1" Last_refresh_description="Please refresh the document for the new settings to take ef</t>
  </si>
  <si>
    <t>fective." Last_refresh_time="2019-5-28T16:4:43" Last_refresh_time_taken="17487"&gt;&lt;Regions&gt;&lt;Region name="Space" DataRowCount="1" DataColCount="2"&gt;&lt;LayoutManager LinkRows="False" LinkCols="False" Version="1.0" RegionName="Space"&gt;&lt;CustomRows Axis="Row"/&gt;&lt;Custo</t>
  </si>
  <si>
    <t>mColumns Axis="Column"/&gt;&lt;/LayoutManager&gt;&lt;/Region&gt;&lt;Region name="HHeading" DataRowCount="1" DataColCount="14"&gt;&lt;LayoutManager LinkRows="True" LinkCols="False" Version="1.0" RegionName="HHeading"&gt;&lt;CustomRows Axis="Row"/&gt;&lt;CustomColumns Axis="Column"/&gt;&lt;/LayoutMa</t>
  </si>
  <si>
    <t>nager&gt;&lt;/Region&gt;&lt;Region name="VHeading" DataRowCount="2" DataColCount="2"&gt;&lt;LayoutManager LinkRows="False" LinkCols="True" Version="1.0" RegionName="VHeading"&gt;&lt;CustomRows Axis="Row"/&gt;&lt;CustomColumns Axis="Column"/&gt;&lt;/LayoutManager&gt;&lt;/Region&gt;&lt;Region name="DataGr</t>
  </si>
  <si>
    <t>id" DataRowCount="2" DataColCount="14"&gt;&lt;LayoutManager LinkRows="True" LinkCols="True" Version="1.0" RegionName="DataGrid"&gt;&lt;CustomRows Axis="Row"/&gt;&lt;CustomColumns Axis="Column"/&gt;&lt;/LayoutManager&gt;&lt;/Region&gt;&lt;/Regions&gt;&lt;/WebiView&gt;&lt;/WebiViews&gt;&lt;PromptBindings/&gt;&lt;Data</t>
  </si>
  <si>
    <t>SourceParameterValues/&gt;&lt;/Webi_document&gt;&lt;Webi_document Connection_id="18" CUID="AWzd5F2sL7dNu.9IbzM_yKY" Document_name="SDWMED050M" CurrentReportDrillActive="False" ReportPath="/Medicaid/Monthy Managed Care and Public Stats Reports" HasPrompt="0" HasQueryCo</t>
  </si>
  <si>
    <t>ntext="False" bHasPromptToBind="False"&gt;&lt;Container ContainerCUID="ASKhCZ5t06ZPlkTpeMct2A8" ContainerKind="1"/&gt;&lt;Data_providers/&gt;&lt;Original_data_providers/&gt;&lt;prompts/&gt;&lt;QueryContexts/&gt;&lt;WebiViews&gt;&lt;WebiView view_id="1" refresh_order="-1" part_UREF="UIREF:RID=381:B</t>
  </si>
  <si>
    <t>ID=11267" part_type="3" Conceal_data_when_saving="False" Keep_user_format="True" Instance_by_user="False" Username="" Logon_User_Instance="False" Refresh_DB="True" Use_Report_Saved_Data="False" Use_specific_instance="False" specific_instance_cuid="" specif</t>
  </si>
  <si>
    <t>ic_instance_description="" Need_format="False" Custom_view_name="Managed Care Rpt Template document part (17)" Last_refresh_status="1" Last_refresh_description="Please refresh the document for the new settings to take effective." Last_refresh_time="2019-5-</t>
  </si>
  <si>
    <t>28T16:4:43" Last_refresh_time_taken="17487"&gt;&lt;Regions&gt;&lt;Region name="Space" DataRowCount="1" DataColCount="2"&gt;&lt;LayoutManager LinkRows="False" LinkCols="False" Version="1.0" RegionName="Space"&gt;&lt;CustomRows Axis="Row"/&gt;&lt;CustomColumns Axis="Column"/&gt;&lt;/LayoutMana</t>
  </si>
  <si>
    <t>ger&gt;&lt;/Region&gt;&lt;Region name="HHeading" DataRowCount="1" DataColCount="14"&gt;&lt;LayoutManager LinkRows="True" LinkCols="False" Version="1.0" RegionName="HHeading"&gt;&lt;CustomRows Axis="Row"/&gt;&lt;CustomColumns Axis="Column"/&gt;&lt;/LayoutManager&gt;&lt;/Region&gt;&lt;Region name="VHeadin</t>
  </si>
  <si>
    <t>g" DataRowCount="1" DataColCount="2"&gt;&lt;LayoutManager LinkRows="False" LinkCols="True" Version="1.0" RegionName="VHeading"&gt;&lt;CustomRows Axis="Row"/&gt;&lt;CustomColumns Axis="Column"/&gt;&lt;/LayoutManager&gt;&lt;/Region&gt;&lt;Region name="DataGrid" DataRowCount="1" DataColCount="1</t>
  </si>
  <si>
    <t>4"&gt;&lt;LayoutManager LinkRows="True" LinkCols="True" Version="1.0" RegionName="DataGrid"&gt;&lt;CustomRows Axis="Row"/&gt;&lt;CustomColumns Axis="Column"/&gt;&lt;/LayoutManager&gt;&lt;/Region&gt;&lt;/Regions&gt;&lt;/WebiView&gt;&lt;/WebiViews&gt;&lt;PromptBindings/&gt;&lt;DataSourceParameterValues/&gt;&lt;/Webi_docume</t>
  </si>
  <si>
    <t>nt&gt;&lt;Webi_document Connection_id="19" CUID="AWzd5F2sL7dNu.9IbzM_yKY" Document_name="SDWMED050M" CurrentReportDrillActive="False" ReportPath="/Medicaid/Monthy Managed Care and Public Stats Reports" HasPrompt="0" HasQueryContext="False" bHasPromptToBind="Fals</t>
  </si>
  <si>
    <t>e"&gt;&lt;Container ContainerCUID="ASKhCZ5t06ZPlkTpeMct2A8" ContainerKind="1"/&gt;&lt;Data_providers/&gt;&lt;Original_data_providers/&gt;&lt;prompts/&gt;&lt;QueryContexts/&gt;&lt;WebiViews&gt;&lt;WebiView view_id="1" refresh_order="-1" part_UREF="UIREF:RID=381:BID=458" part_type="3" Conceal_data_w</t>
  </si>
  <si>
    <t>hen_saving="False" Keep_user_format="True" Instance_by_user="False" Username="" Logon_User_Instance="False" Refresh_DB="True" Use_Report_Saved_Data="False" Use_specific_instance="False" specific_instance_cuid="" specific_instance_description="" Need_format</t>
  </si>
  <si>
    <t>="False" Custom_view_name="Managed Care Rpt Template document part (18)" Last_refresh_status="1" Last_refresh_description="Please refresh the document for the new settings to take effective." Last_refresh_time="2019-5-28T16:4:43" Last_refresh_time_taken="1</t>
  </si>
  <si>
    <t>7487"&gt;&lt;Regions&gt;&lt;Region name="Space" DataRowCount="1" DataColCount="2"&gt;&lt;LayoutManager LinkRows="False" LinkCols="False" Version="1.0" RegionName="Space"&gt;&lt;CustomRows Axis="Row"/&gt;&lt;CustomColumns Axis="Column"/&gt;&lt;/LayoutManager&gt;&lt;/Region&gt;&lt;Region name="HHeading" D</t>
  </si>
  <si>
    <t>ataRowCount="1" DataColCount="14"&gt;&lt;LayoutManager LinkRows="True" LinkCols="False" Version="1.0" RegionName="HHeading"&gt;&lt;CustomRows Axis="Row"/&gt;&lt;CustomColumns Axis="Column"/&gt;&lt;/LayoutManager&gt;&lt;/Region&gt;&lt;Region name="VHeading" DataRowCount="1" DataColCount="2"&gt;&lt;</t>
  </si>
  <si>
    <t>LayoutManager LinkRows="False" LinkCols="True" Version="1.0" RegionName="VHeading"&gt;&lt;CustomRows Axis="Row"/&gt;&lt;CustomColumns Axis="Column"/&gt;&lt;/LayoutManager&gt;&lt;/Region&gt;&lt;Region name="DataGrid" DataRowCount="1" DataColCount="14"&gt;&lt;LayoutManager LinkRows="True" Link</t>
  </si>
  <si>
    <t>Cols="True" Version="1.0" RegionName="DataGrid"&gt;&lt;CustomRows Axis="Row"/&gt;&lt;CustomColumns Axis="Column"/&gt;&lt;/LayoutManager&gt;&lt;/Region&gt;&lt;/Regions&gt;&lt;/WebiView&gt;&lt;/WebiViews&gt;&lt;PromptBindings/&gt;&lt;DataSourceParameterValues/&gt;&lt;/Webi_document&gt;&lt;Webi_document Connection_id="20" C</t>
  </si>
  <si>
    <t>6ZPlkTpeMct2A8" ContainerKind="1"/&gt;&lt;Data_providers/&gt;&lt;Original_data_providers/&gt;&lt;prompts/&gt;&lt;QueryContexts/&gt;&lt;WebiViews&gt;&lt;WebiView view_id="1" refresh_order="-1" part_UREF="UIREF:RID=381:BID=499" part_type="3" Conceal_data_when_saving="False" Keep_user_format="T</t>
  </si>
  <si>
    <t>e Rpt Template document part (19)" Last_refresh_status="1" Last_refresh_description="Please refresh the document for the new settings to take effective." Last_refresh_time="2019-5-28T16:4:43" Last_refresh_time_taken="17487"&gt;&lt;Regions&gt;&lt;Region name="Space" Da</t>
  </si>
  <si>
    <t>taRowCount="1" DataColCount="2"&gt;&lt;LayoutManager LinkRows="False" LinkCols="False" Version="1.0" RegionName="Space"&gt;&lt;CustomRows Axis="Row"/&gt;&lt;CustomColumns Axis="Column"/&gt;&lt;/LayoutManager&gt;&lt;/Region&gt;&lt;Region name="HHeading" DataRowCount="1" DataColCount="14"&gt;&lt;Lay</t>
  </si>
  <si>
    <t>outManager LinkRows="True" LinkCols="False" Version="1.0" RegionName="HHeading"&gt;&lt;CustomRows Axis="Row"/&gt;&lt;CustomColumns Axis="Column"/&gt;&lt;/LayoutManager&gt;&lt;/Region&gt;&lt;Region name="VHeading" DataRowCount="1" DataColCount="2"&gt;&lt;LayoutManager LinkRows="False" LinkCol</t>
  </si>
  <si>
    <t>s="True" Version="1.0" RegionName="VHeading"&gt;&lt;CustomRows Axis="Row"/&gt;&lt;CustomColumns Axis="Column"/&gt;&lt;/LayoutManager&gt;&lt;/Region&gt;&lt;Region name="DataGrid" DataRowCount="1" DataColCount="14"&gt;&lt;LayoutManager LinkRows="True" LinkCols="True" Version="1.0" RegionName="</t>
  </si>
  <si>
    <t>DataGrid"&gt;&lt;CustomRows Axis="Row"/&gt;&lt;CustomColumns Axis="Column"/&gt;&lt;/LayoutManager&gt;&lt;/Region&gt;&lt;/Regions&gt;&lt;/WebiView&gt;&lt;/WebiViews&gt;&lt;PromptBindings/&gt;&lt;DataSourceParameterValues/&gt;&lt;/Webi_document&gt;&lt;Webi_document Connection_id="21" CUID="AWzd5F2sL7dNu.9IbzM_yKY" Document</t>
  </si>
  <si>
    <t>ta_providers/&gt;&lt;Original_data_providers/&gt;&lt;prompts/&gt;&lt;QueryContexts/&gt;&lt;WebiViews&gt;&lt;WebiView view_id="1" refresh_order="-1" part_UREF="UIREF:RID=381:BID=11514" part_type="3" Conceal_data_when_saving="False" Keep_user_format="True" Instance_by_user="False" Userna</t>
  </si>
  <si>
    <t>me="" Logon_User_Instance="False" Refresh_DB="True" Use_Report_Saved_Data="False" Use_specific_instance="False" specific_instance_cuid="" specific_instance_description="" Need_format="False" Custom_view_name="Managed Care Rpt Template document part (20)" L</t>
  </si>
  <si>
    <t>"False" Version="1.0" RegionName="HHeading"&gt;&lt;CustomRows Axis="Row"/&gt;&lt;CustomColumns Axis="Column"/&gt;&lt;/LayoutManager&gt;&lt;/Region&gt;&lt;Region name="VHeading" DataRowCount="1" DataColCount="2"&gt;&lt;LayoutManager LinkRows="False" LinkCols="True" Version="1.0" RegionName="V</t>
  </si>
  <si>
    <t>Heading"&gt;&lt;CustomRows Axis="Row"/&gt;&lt;CustomColumns Axis="Column"/&gt;&lt;/LayoutManager&gt;&lt;/Region&gt;&lt;Region name="DataGrid" DataRowCount="1" DataColCount="14"&gt;&lt;LayoutManager LinkRows="True" LinkCols="True" Version="1.0" RegionName="DataGrid"&gt;&lt;CustomRows Axis="Row"/&gt;&lt;C</t>
  </si>
  <si>
    <t>ustomColumns Axis="Column"/&gt;&lt;/LayoutManager&gt;&lt;/Region&gt;&lt;/Regions&gt;&lt;/WebiView&gt;&lt;/WebiViews&gt;&lt;PromptBindings/&gt;&lt;DataSourceParameterValues/&gt;&lt;/Webi_document&gt;&lt;Webi_document Connection_id="22" CUID="AWzd5F2sL7dNu.9IbzM_yKY" Document_name="SDWMED050M" CurrentReportDril</t>
  </si>
  <si>
    <t>rs/&gt;&lt;prompts/&gt;&lt;QueryContexts/&gt;&lt;WebiViews&gt;&lt;WebiView view_id="1" refresh_order="-1" part_UREF="UIREF:RID=381:BID=11780" part_type="3" Conceal_data_when_saving="False" Keep_user_format="True" Instance_by_user="False" Username="" Logon_User_Instance="False" Re</t>
  </si>
  <si>
    <t>fresh_DB="True" Use_Report_Saved_Data="False" Use_specific_instance="False" specific_instance_cuid="" specific_instance_description="" Need_format="False" Custom_view_name="Managed Care Rpt Template document part (21)" Last_refresh_status="1" Last_refresh_</t>
  </si>
  <si>
    <t>eading"&gt;&lt;CustomRows Axis="Row"/&gt;&lt;CustomColumns Axis="Column"/&gt;&lt;/LayoutManager&gt;&lt;/Region&gt;&lt;Region name="VHeading" DataRowCount="1" DataColCount="2"&gt;&lt;LayoutManager LinkRows="False" LinkCols="True" Version="1.0" RegionName="VHeading"&gt;&lt;CustomRows Axis="Row"/&gt;&lt;Cu</t>
  </si>
  <si>
    <t>stomColumns Axis="Column"/&gt;&lt;/LayoutManager&gt;&lt;/Region&gt;&lt;Region name="DataGrid" DataRowCount="1" DataColCount="14"&gt;&lt;LayoutManager LinkRows="True" LinkCols="True" Version="1.0" RegionName="DataGrid"&gt;&lt;CustomRows Axis="Row"/&gt;&lt;CustomColumns Axis="Column"/&gt;&lt;/Layout</t>
  </si>
  <si>
    <t>Manager&gt;&lt;/Region&gt;&lt;/Regions&gt;&lt;/WebiView&gt;&lt;/WebiViews&gt;&lt;PromptBindings/&gt;&lt;DataSourceParameterValues/&gt;&lt;/Webi_document&gt;&lt;Webi_document Connection_id="23" CUID="AWzd5F2sL7dNu.9IbzM_yKY" Document_name="SDWMED050M" CurrentReportDrillActive="False" ReportPath="/Medicai</t>
  </si>
  <si>
    <t>iews&gt;&lt;WebiView view_id="1" refresh_order="-1" part_UREF="UIREF:RID=381:BID=16575" part_type="3" Conceal_data_when_saving="False" Keep_user_format="True" Instance_by_user="False" Username="" Logon_User_Instance="False" Refresh_DB="True" Use_Report_Saved_Dat</t>
  </si>
  <si>
    <t>a="False" Use_specific_instance="False" specific_instance_cuid="" specific_instance_description="" Need_format="False" Custom_view_name="Managed Care Rpt Template document part (22)" Last_refresh_status="1" Last_refresh_description="Please refresh the docu</t>
  </si>
  <si>
    <t>tomColumns Axis="Column"/&gt;&lt;/LayoutManager&gt;&lt;/Region&gt;&lt;Region name="VHeading" DataRowCount="1" DataColCount="2"&gt;&lt;LayoutManager LinkRows="False" LinkCols="True" Version="1.0" RegionName="VHeading"&gt;&lt;CustomRows Axis="Row"/&gt;&lt;CustomColumns Axis="Column"/&gt;&lt;/LayoutM</t>
  </si>
  <si>
    <t>anager&gt;&lt;/Region&gt;&lt;Region name="DataGrid" DataRowCount="1" DataColCount="14"&gt;&lt;LayoutManager LinkRows="True" LinkCols="True" Version="1.0" RegionName="DataGrid"&gt;&lt;CustomRows Axis="Row"/&gt;&lt;CustomColumns Axis="Column"/&gt;&lt;/LayoutManager&gt;&lt;/Region&gt;&lt;/Regions&gt;&lt;/WebiVie</t>
  </si>
  <si>
    <t>w&gt;&lt;/WebiViews&gt;&lt;PromptBindings/&gt;&lt;DataSourceParameterValues/&gt;&lt;/Webi_document&gt;&lt;Webi_document Connection_id="24" CUID="AWzd5F2sL7dNu.9IbzM_yKY" Document_name="SDWMED050M" CurrentReportDrillActive="False" ReportPath="/Medicaid/Monthy Managed Care and Public Sta</t>
  </si>
  <si>
    <t>rder="-1" part_UREF="UIREF:RID=381:BID=18044" part_type="3" Conceal_data_when_saving="False" Keep_user_format="True" Instance_by_user="False" Username="" Logon_User_Instance="False" Refresh_DB="True" Use_Report_Saved_Data="False" Use_specific_instance="Fal</t>
  </si>
  <si>
    <t>se" specific_instance_cuid="" specific_instance_description="" Need_format="False" Custom_view_name="Managed Care Rpt Template document part (23)" Last_refresh_status="1" Last_refresh_description="Please refresh the document for the new settings to take ef</t>
  </si>
  <si>
    <t>nager&gt;&lt;/Region&gt;&lt;Region name="VHeading" DataRowCount="8" DataColCount="2"&gt;&lt;LayoutManager LinkRows="False" LinkCols="True" Version="1.0" RegionName="VHeading"&gt;&lt;CustomRows Axis="Row"/&gt;&lt;CustomColumns Axis="Column"/&gt;&lt;/LayoutManager&gt;&lt;/Region&gt;&lt;Region name="DataGr</t>
  </si>
  <si>
    <t>id" DataRowCount="8" DataColCount="14"&gt;&lt;LayoutManager LinkRows="True" LinkCols="True" Version="1.0" RegionName="DataGrid"&gt;&lt;CustomRows Axis="Row"/&gt;&lt;CustomColumns Axis="Column"/&gt;&lt;/LayoutManager&gt;&lt;/Region&gt;&lt;/Regions&gt;&lt;/WebiView&gt;&lt;/WebiViews&gt;&lt;PromptBindings/&gt;&lt;Data</t>
  </si>
  <si>
    <t>SourceParameterValues/&gt;&lt;/Webi_document&gt;&lt;Webi_document Connection_id="25" CUID="AWzd5F2sL7dNu.9IbzM_yKY" Document_name="SDWMED050M" CurrentReportDrillActive="False" ReportPath="/Medicaid/Monthy Managed Care and Public Stats Reports" HasPrompt="0" HasQueryCo</t>
  </si>
  <si>
    <t>ID=515" part_type="2" Conceal_data_when_saving="False" Keep_user_format="True" Instance_by_user="False" Username="" Logon_User_Instance="False" Refresh_DB="True" Use_Report_Saved_Data="False" Use_specific_instance="False" specific_instance_cuid="" specific</t>
  </si>
  <si>
    <t>_instance_description="" Need_format="False" Custom_view_name="Managed Care Rpt Template document part (24)" Last_refresh_status="1" Last_refresh_description="Please refresh the document for the new settings to take effective." Last_refresh_time="2019-5-28</t>
  </si>
  <si>
    <t>T16:4:43" Last_refresh_time_taken="17487"&gt;&lt;Regions&gt;&lt;Region name="VHeading" DataRowCount="2" DataColCount="1"&gt;&lt;LayoutManager LinkRows="False" LinkCols="False" Version="1.0" RegionName="VHeading"&gt;&lt;CustomRows Axis="Row"/&gt;&lt;CustomColumns Axis="Column"/&gt;&lt;/Layout</t>
  </si>
  <si>
    <t>Manager&gt;&lt;/Region&gt;&lt;Region name="DataGrid" DataRowCount="2" DataColCount="7"&gt;&lt;LayoutManager LinkRows="True" LinkCols="False" Version="1.0" RegionName="DataGrid"&gt;&lt;CustomRows Axis="Row"/&gt;&lt;CustomColumns Axis="Column"/&gt;&lt;/LayoutManager&gt;&lt;/Region&gt;&lt;/Regions&gt;&lt;/WebiVi</t>
  </si>
  <si>
    <t>ew&gt;&lt;/WebiViews&gt;&lt;PromptBindings/&gt;&lt;DataSourceParameterValues/&gt;&lt;/Webi_document&gt;&lt;Webi_document Connection_id="26" CUID="AWzd5F2sL7dNu.9IbzM_yKY" Document_name="SDWMED050M" CurrentReportDrillActive="False" ReportPath="/Medicaid/Monthy Managed Care and Public St</t>
  </si>
  <si>
    <t>ats Reports" HasPrompt="0" HasQueryContext="False" bHasPromptToBind="False"&gt;&lt;Container ContainerCUID="ASKhCZ5t06ZPlkTpeMct2A8" ContainerKind="1"/&gt;&lt;Data_providers/&gt;&lt;Original_data_providers/&gt;&lt;prompts/&gt;&lt;QueryContexts/&gt;&lt;WebiViews&gt;&lt;WebiView view_id="1" refresh_</t>
  </si>
  <si>
    <t>order="-1" part_UREF="UIREF:RID=326:BID=16399" part_type="1" Conceal_data_when_saving="False" Keep_user_format="True" Instance_by_user="False" Username="" Logon_User_Instance="False" Refresh_DB="True" Use_Report_Saved_Data="False" Use_specific_instance="Fa</t>
  </si>
  <si>
    <t>lse" specific_instance_cuid="" specific_instance_description="" Need_format="False" Custom_view_name="Managed Care Rpt Template document part (25)" Last_refresh_status="1" Last_refresh_description="Please refresh the document for the new settings to take e</t>
  </si>
  <si>
    <t>ffective." Last_refresh_time="2019-5-28T16:4:43" Last_refresh_time_taken="17487"&gt;&lt;Regions&gt;&lt;Region name="HHeading" DataRowCount="0" DataColCount="0"&gt;&lt;LayoutManager LinkRows="False" LinkCols="False" Version="1.0" RegionName="HHeading"&gt;&lt;CustomRows Axis="Row"/</t>
  </si>
  <si>
    <t>&gt;&lt;CustomColumns Axis="Column"/&gt;&lt;/LayoutManager&gt;&lt;/Region&gt;&lt;Region name="DataGrid" DataRowCount="5" DataColCount="1"&gt;&lt;LayoutManager LinkRows="False" LinkCols="True" Version="1.0" RegionName="DataGrid"&gt;&lt;CustomRows Axis="Row"/&gt;&lt;CustomColumns Axis="Column"/&gt;&lt;/La</t>
  </si>
  <si>
    <t>youtManager&gt;&lt;/Region&gt;&lt;/Regions&gt;&lt;/WebiView&gt;&lt;/WebiViews&gt;&lt;PromptBindings/&gt;&lt;DataSourceParameterValues/&gt;&lt;/Webi_document&gt;&lt;Webi_document Connection_id="27" CUID="AWzd5F2sL7dNu.9IbzM_yKY" Document_name="SDWMED050M" CurrentReportDrillActive="False" ReportPath="/Med</t>
  </si>
  <si>
    <t>icaid/Monthy Managed Care and Public Stats Reports" HasPrompt="0" HasQueryContext="False" bHasPromptToBind="False"&gt;&lt;Container ContainerCUID="ASKhCZ5t06ZPlkTpeMct2A8" ContainerKind="1"/&gt;&lt;Data_providers/&gt;&lt;Original_data_providers/&gt;&lt;prompts/&gt;&lt;QueryContexts/&gt;&lt;W</t>
  </si>
  <si>
    <t>ebiViews&gt;&lt;WebiView view_id="1" refresh_order="-1" part_UREF="UIREF:RID=326:BID=9707" part_type="6" Conceal_data_when_saving="False" Keep_user_format="True" Instance_by_user="False" Username="" Logon_User_Instance="False" Refresh_DB="True" Use_Report_Saved_</t>
  </si>
  <si>
    <t>Data="False" Use_specific_instance="False" specific_instance_cuid="" specific_instance_description="" Need_format="False" Custom_view_name="Managed Care Rpt Template document part (26)" Last_refresh_status="1" Last_refresh_description="Please refresh the d</t>
  </si>
  <si>
    <t xml:space="preserve">ocument for the new settings to take effective." Last_refresh_time="2019-5-28T16:4:43" Last_refresh_time_taken="17487"&gt;&lt;Regions&gt;&lt;Region name="IndependentCell" DataRowCount="1" DataColCount="1"&gt;&lt;LayoutManager LinkRows="False" LinkCols="False" Version="1.0" </t>
  </si>
  <si>
    <t>RegionName="IndependentCell"&gt;&lt;CustomRows Axis="Row"/&gt;&lt;CustomColumns Axis="Column"/&gt;&lt;/LayoutManager&gt;&lt;/Region&gt;&lt;/Regions&gt;&lt;/WebiView&gt;&lt;/WebiViews&gt;&lt;PromptBindings/&gt;&lt;DataSourceParameterValues/&gt;&lt;/Webi_document&gt;&lt;Webi_document Connection_id="28" CUID="AWzd5F2sL7dNu.</t>
  </si>
  <si>
    <t>9IbzM_yKY" Document_name="SDWMED050M" CurrentReportDrillActive="False" ReportPath="/Medicaid/Monthy Managed Care and Public Stats Reports" HasPrompt="0" HasQueryContext="False" bHasPromptToBind="False"&gt;&lt;Container ContainerCUID="ASKhCZ5t06ZPlkTpeMct2A8" Con</t>
  </si>
  <si>
    <t>tainerKind="1"/&gt;&lt;Data_providers/&gt;&lt;Original_data_providers/&gt;&lt;prompts/&gt;&lt;QueryContexts/&gt;&lt;WebiViews&gt;&lt;WebiView view_id="1" refresh_order="-1" part_UREF="UIREF:RID=326:BID=4440" part_type="6" Conceal_data_when_saving="False" Keep_user_format="True" Instance_by_u</t>
  </si>
  <si>
    <t>ser="False" Username="" Logon_User_Instance="False" Refresh_DB="True" Use_Report_Saved_Data="False" Use_specific_instance="False" specific_instance_cuid="" specific_instance_description="" Need_format="False" Custom_view_name="Managed Care Rpt Template doc</t>
  </si>
  <si>
    <t>ument part (27)" Last_refresh_status="1" Last_refresh_description="Please refresh the document for the new settings to take effective." Last_refresh_time="2019-5-28T16:4:43" Last_refresh_time_taken="17487"&gt;&lt;Regions&gt;&lt;Region name="IndependentCell" DataRowCou</t>
  </si>
  <si>
    <t>nt="1" DataColCount="1"&gt;&lt;LayoutManager LinkRows="False" LinkCols="False" Version="1.0" RegionName="IndependentCell"&gt;&lt;CustomRows Axis="Row"/&gt;&lt;CustomColumns Axis="Column"/&gt;&lt;/LayoutManager&gt;&lt;/Region&gt;&lt;/Regions&gt;&lt;/WebiView&gt;&lt;/WebiViews&gt;&lt;PromptBindings/&gt;&lt;DataSource</t>
  </si>
  <si>
    <t>ParameterValues/&gt;&lt;/Webi_document&gt;&lt;Webi_document Connection_id="29" CUID="AWzd5F2sL7dNu.9IbzM_yKY" Document_name="SDWMED050M" CurrentReportDrillActive="False" ReportPath="/Medicaid/Monthy Managed Care and Public Stats Reports" HasPrompt="0" HasQueryContext=</t>
  </si>
  <si>
    <t>"False" bHasPromptToBind="False"&gt;&lt;Container ContainerCUID="ASKhCZ5t06ZPlkTpeMct2A8" ContainerKind="1"/&gt;&lt;Data_providers/&gt;&lt;Original_data_providers/&gt;&lt;prompts/&gt;&lt;QueryContexts/&gt;&lt;WebiViews&gt;&lt;WebiView view_id="1" refresh_order="-1" part_UREF="UIREF:RID=326:BID=331</t>
  </si>
  <si>
    <t>" part_type="3" Conceal_data_when_saving="False" Keep_user_format="True" Instance_by_user="False" Username="" Logon_User_Instance="False" Refresh_DB="True" Use_Report_Saved_Data="False" Use_specific_instance="False" specific_instance_cuid="" specific_insta</t>
  </si>
  <si>
    <t>nce_description="" Need_format="False" Custom_view_name="Managed Care Rpt Template document part (28)" Last_refresh_status="1" Last_refresh_description="Please refresh the document for the new settings to take effective." Last_refresh_time="2019-5-28T16:4:</t>
  </si>
  <si>
    <t>43" Last_refresh_time_taken="17487"&gt;&lt;Regions&gt;&lt;Region name="Space" DataRowCount="1" DataColCount="1"&gt;&lt;LayoutManager LinkRows="False" LinkCols="False" Version="1.0" RegionName="Space"&gt;&lt;CustomRows Axis="Row"/&gt;&lt;CustomColumns Axis="Column"/&gt;&lt;/LayoutManager&gt;&lt;/Re</t>
  </si>
  <si>
    <t>gion&gt;&lt;Region name="HHeading" DataRowCount="1" DataColCount="8"&gt;&lt;LayoutManager LinkRows="True" LinkCols="False" Version="1.0" RegionName="HHeading"&gt;&lt;CustomRows Axis="Row"/&gt;&lt;CustomColumns Axis="Column"/&gt;&lt;/LayoutManager&gt;&lt;/Region&gt;&lt;Region name="VHeading" DataRo</t>
  </si>
  <si>
    <t>wCount="23" DataColCount="1"&gt;&lt;LayoutManager LinkRows="False" LinkCols="True" Version="1.0" RegionName="VHeading"&gt;&lt;CustomRows Axis="Row"/&gt;&lt;CustomColumns Axis="Column"/&gt;&lt;/LayoutManager&gt;&lt;/Region&gt;&lt;Region name="DataGrid" DataRowCount="23" DataColCount="8"&gt;&lt;Layo</t>
  </si>
  <si>
    <t>utManager LinkRows="True" LinkCols="True" Version="1.0" RegionName="DataGrid"&gt;&lt;CustomRows Axis="Row"/&gt;&lt;CustomColumns Axis="Column"/&gt;&lt;/LayoutManager&gt;&lt;/Region&gt;&lt;/Regions&gt;&lt;/WebiView&gt;&lt;/WebiViews&gt;&lt;PromptBindings/&gt;&lt;DataSourceParameterValues/&gt;&lt;/Webi_document&gt;&lt;Webi</t>
  </si>
  <si>
    <t>_document Connection_id="30" CUID="AWzd5F2sL7dNu.9IbzM_yKY" Document_name="SDWMED050M" CurrentReportDrillActive="False" ReportPath="/Medicaid/Monthy Managed Care and Public Stats Reports" HasPrompt="0" HasQueryContext="False" bHasPromptToBind="False"&gt;&lt;Cont</t>
  </si>
  <si>
    <t>ainer ContainerCUID="ASKhCZ5t06ZPlkTpeMct2A8" ContainerKind="1"/&gt;&lt;Data_providers/&gt;&lt;Original_data_providers/&gt;&lt;prompts/&gt;&lt;QueryContexts/&gt;&lt;WebiViews&gt;&lt;WebiView view_id="1" refresh_order="-1" part_UREF="UIREF:RID=572:BID=16460" part_type="1" Conceal_data_when_sa</t>
  </si>
  <si>
    <t>ving="False" Keep_user_format="True" Instance_by_user="False" Username="" Logon_User_Instance="False" Refresh_DB="True" Use_Report_Saved_Data="False" Use_specific_instance="False" specific_instance_cuid="" specific_instance_description="" Need_format="Fals</t>
  </si>
  <si>
    <t>e" Custom_view_name="Managed Care Rpt Template document part (29)" Last_refresh_status="1" Last_refresh_description="Please refresh the document for the new settings to take effective." Last_refresh_time="2019-5-28T16:4:43" Last_refresh_time_taken="17487"&gt;</t>
  </si>
  <si>
    <t>&lt;Regions&gt;&lt;Region name="HHeading" DataRowCount="0" DataColCount="0"&gt;&lt;LayoutManager LinkRows="False" LinkCols="False" Version="1.0" RegionName="HHeading"&gt;&lt;CustomRows Axis="Row"/&gt;&lt;CustomColumns Axis="Column"/&gt;&lt;/LayoutManager&gt;&lt;/Region&gt;&lt;Region name="DataGrid" D</t>
  </si>
  <si>
    <t>ataRowCount="5" DataColCount="1"&gt;&lt;LayoutManager LinkRows="False" LinkCols="True" Version="1.0" RegionName="DataGrid"&gt;&lt;CustomRows Axis="Row"/&gt;&lt;CustomColumns Axis="Column"/&gt;&lt;/LayoutManager&gt;&lt;/Region&gt;&lt;/Regions&gt;&lt;/WebiView&gt;&lt;/WebiViews&gt;&lt;PromptBindings/&gt;&lt;DataSourc</t>
  </si>
  <si>
    <t>eParameterValues/&gt;&lt;/Webi_document&gt;&lt;Webi_document Connection_id="31" CUID="AWzd5F2sL7dNu.9IbzM_yKY" Document_name="SDWMED050M" CurrentReportDrillActive="False" ReportPath="/Medicaid/Monthy Managed Care and Public Stats Reports" HasPrompt="0" HasQueryContext</t>
  </si>
  <si>
    <t>="False" bHasPromptToBind="False"&gt;&lt;Container ContainerCUID="ASKhCZ5t06ZPlkTpeMct2A8" ContainerKind="1"/&gt;&lt;Data_providers/&gt;&lt;Original_data_providers/&gt;&lt;prompts/&gt;&lt;QueryContexts/&gt;&lt;WebiViews&gt;&lt;WebiView view_id="1" refresh_order="-1" part_UREF="UIREF:RID=572:BID=91</t>
  </si>
  <si>
    <t>57" part_type="6" Conceal_data_when_saving="False" Keep_user_format="True" Instance_by_user="False" Username="" Logon_User_Instance="False" Refresh_DB="True" Use_Report_Saved_Data="False" Use_specific_instance="False" specific_instance_cuid="" specific_ins</t>
  </si>
  <si>
    <t>tance_description="" Need_format="False" Custom_view_name="Managed Care Rpt Template document part (30)" Last_refresh_status="1" Last_refresh_description="Please refresh the document for the new settings to take effective." Last_refresh_time="2019-5-28T16:</t>
  </si>
  <si>
    <t>4:43" Last_refresh_time_taken="17487"&gt;&lt;Regions&gt;&lt;Region name="IndependentCell" DataRowCount="1" DataColCount="1"&gt;&lt;LayoutManager LinkRows="False" LinkCols="False" Version="1.0" RegionName="IndependentCell"&gt;&lt;CustomRows Axis="Row"/&gt;&lt;CustomColumns Axis="Column"</t>
  </si>
  <si>
    <t>/&gt;&lt;/LayoutManager&gt;&lt;/Region&gt;&lt;/Regions&gt;&lt;/WebiView&gt;&lt;/WebiViews&gt;&lt;PromptBindings/&gt;&lt;DataSourceParameterValues/&gt;&lt;/Webi_document&gt;&lt;Webi_document Connection_id="32" CUID="AWzd5F2sL7dNu.9IbzM_yKY" Document_name="SDWMED050M" CurrentReportDrillActive="False" ReportPath</t>
  </si>
  <si>
    <t>="/Medicaid/Monthy Managed Care and Public Stats Reports" HasPrompt="0" HasQueryContext="False" bHasPromptToBind="False"&gt;&lt;Container ContainerCUID="ASKhCZ5t06ZPlkTpeMct2A8" ContainerKind="1"/&gt;&lt;Data_providers/&gt;&lt;Original_data_providers/&gt;&lt;prompts/&gt;&lt;QueryContex</t>
  </si>
  <si>
    <t>ts/&gt;&lt;WebiViews&gt;&lt;WebiView view_id="1" refresh_order="-1" part_UREF="UIREF:RID=572:BID=4638" part_type="6" Conceal_data_when_saving="False" Keep_user_format="True" Instance_by_user="False" Username="" Logon_User_Instance="False" Refresh_DB="True" Use_Report_</t>
  </si>
  <si>
    <t>Saved_Data="False" Use_specific_instance="False" specific_instance_cuid="" specific_instance_description="" Need_format="False" Custom_view_name="Managed Care Rpt Template document part (31)" Last_refresh_status="1" Last_refresh_description="Please refresh</t>
  </si>
  <si>
    <t xml:space="preserve"> the document for the new settings to take effective." Last_refresh_time="2019-5-28T16:4:43" Last_refresh_time_taken="17487"&gt;&lt;Regions&gt;&lt;Region name="IndependentCell" DataRowCount="1" DataColCount="1"&gt;&lt;LayoutManager LinkRows="False" LinkCols="False" Version=</t>
  </si>
  <si>
    <t>"1.0" RegionName="IndependentCell"&gt;&lt;CustomRows Axis="Row"/&gt;&lt;CustomColumns Axis="Column"/&gt;&lt;/LayoutManager&gt;&lt;/Region&gt;&lt;/Regions&gt;&lt;/WebiView&gt;&lt;/WebiViews&gt;&lt;PromptBindings/&gt;&lt;DataSourceParameterValues/&gt;&lt;/Webi_document&gt;&lt;Webi_document Connection_id="33" CUID="AWzd5F2s</t>
  </si>
  <si>
    <t>L7dNu.9IbzM_yKY" Document_name="SDWMED050M" CurrentReportDrillActive="False" ReportPath="/Medicaid/Monthy Managed Care and Public Stats Reports" HasPrompt="0" HasQueryContext="False" bHasPromptToBind="False"&gt;&lt;Container ContainerCUID="ASKhCZ5t06ZPlkTpeMct2A</t>
  </si>
  <si>
    <t>8" ContainerKind="1"/&gt;&lt;Data_providers/&gt;&lt;Original_data_providers/&gt;&lt;prompts/&gt;&lt;QueryContexts/&gt;&lt;WebiViews&gt;&lt;WebiView view_id="1" refresh_order="-1" part_UREF="UIREF:RID=572:BID=577" part_type="3" Conceal_data_when_saving="False" Keep_user_format="True" Instance</t>
  </si>
  <si>
    <t>_by_user="False" Username="" Logon_User_Instance="False" Refresh_DB="True" Use_Report_Saved_Data="False" Use_specific_instance="False" specific_instance_cuid="" specific_instance_description="" Need_format="False" Custom_view_name="Managed Care Rpt Templat</t>
  </si>
  <si>
    <t>e document part (32)" Last_refresh_status="1" Last_refresh_description="Please refresh the document for the new settings to take effective." Last_refresh_time="2019-5-28T16:4:43" Last_refresh_time_taken="17487"&gt;&lt;Regions&gt;&lt;Region name="Space" DataRowCount="1</t>
  </si>
  <si>
    <t>" DataColCount="2"&gt;&lt;LayoutManager LinkRows="False" LinkCols="False" Version="1.0" RegionName="Space"&gt;&lt;CustomRows Axis="Row"/&gt;&lt;CustomColumns Axis="Column"/&gt;&lt;/LayoutManager&gt;&lt;/Region&gt;&lt;Region name="HHeading" DataRowCount="1" DataColCount="8"&gt;&lt;LayoutManager Lin</t>
  </si>
  <si>
    <t>kRows="True" LinkCols="False" Version="1.0" RegionName="HHeading"&gt;&lt;CustomRows Axis="Row"/&gt;&lt;CustomColumns Axis="Column"/&gt;&lt;/LayoutManager&gt;&lt;/Region&gt;&lt;Region name="VHeading" DataRowCount="10" DataColCount="2"&gt;&lt;LayoutManager LinkRows="False" LinkCols="True" Vers</t>
  </si>
  <si>
    <t>ion="1.0" RegionName="VHeading"&gt;&lt;CustomRows Axis="Row"/&gt;&lt;CustomColumns Axis="Column"/&gt;&lt;/LayoutManager&gt;&lt;/Region&gt;&lt;Region name="DataGrid" DataRowCount="10" DataColCount="8"&gt;&lt;LayoutManager LinkRows="True" LinkCols="True" Version="1.0" RegionName="DataGrid"&gt;&lt;Cu</t>
  </si>
  <si>
    <t>stomRows Axis="Row"/&gt;&lt;CustomColumns Axis="Column"/&gt;&lt;/LayoutManager&gt;&lt;/Region&gt;&lt;/Regions&gt;&lt;/WebiView&gt;&lt;/WebiViews&gt;&lt;PromptBindings/&gt;&lt;DataSourceParameterValues/&gt;&lt;/Webi_document&gt;&lt;Webi_document Connection_id="34" CUID="AWzd5F2sL7dNu.9IbzM_yKY" Document_name="SDWMED</t>
  </si>
  <si>
    <t>050M" CurrentReportDrillActive="False" ReportPath="/Medicaid/Monthy Managed Care and Public Stats Reports" HasPrompt="0" HasQueryContext="False" bHasPromptToBind="False"&gt;&lt;Container ContainerCUID="ASKhCZ5t06ZPlkTpeMct2A8" ContainerKind="1"/&gt;&lt;Data_providers/</t>
  </si>
  <si>
    <t>&gt;&lt;Original_data_providers/&gt;&lt;prompts/&gt;&lt;QueryContexts/&gt;&lt;WebiViews&gt;&lt;WebiView view_id="1" refresh_order="-1" part_UREF="UIREF:RID=17824:BID=17827" part_type="6" Conceal_data_when_saving="False" Keep_user_format="True" Instance_by_user="False" Username="" Logon</t>
  </si>
  <si>
    <t>_User_Instance="False" Refresh_DB="True" Use_Report_Saved_Data="False" Use_specific_instance="False" specific_instance_cuid="" specific_instance_description="" Need_format="False" Custom_view_name="Managed Care Rpt Template document part (33)" Last_refresh</t>
  </si>
  <si>
    <t>_status="1" Last_refresh_description="Please refresh the document for the new settings to take effective." Last_refresh_time="2019-5-28T16:4:43" Last_refresh_time_taken="17487"&gt;&lt;Regions&gt;&lt;Region name="IndependentCell" DataRowCount="1" DataColCount="1"&gt;&lt;Layo</t>
  </si>
  <si>
    <t>utManager LinkRows="False" LinkCols="False" Version="1.0" RegionName="IndependentCell"&gt;&lt;CustomRows Axis="Row"/&gt;&lt;CustomColumns Axis="Column"/&gt;&lt;/LayoutManager&gt;&lt;/Region&gt;&lt;/Regions&gt;&lt;/WebiView&gt;&lt;/WebiViews&gt;&lt;PromptBindings/&gt;&lt;DataSourceParameterValues/&gt;&lt;/Webi_docum</t>
  </si>
  <si>
    <t>ent&gt;&lt;Webi_document Connection_id="35" CUID="AWzd5F2sL7dNu.9IbzM_yKY" Document_name="SDWMED050M" CurrentReportDrillActive="False" ReportPath="/Medicaid/Monthy Managed Care and Public Stats Reports" HasPrompt="0" HasQueryContext="False" bHasPromptToBind="Fal</t>
  </si>
  <si>
    <t>se"&gt;&lt;Container ContainerCUID="ASKhCZ5t06ZPlkTpeMct2A8" ContainerKind="1"/&gt;&lt;Data_providers/&gt;&lt;Original_data_providers/&gt;&lt;prompts/&gt;&lt;QueryContexts/&gt;&lt;WebiViews&gt;&lt;WebiView view_id="1" refresh_order="-1" part_UREF="UIREF:RID=17824:BID=17828" part_type="1" Conceal_d</t>
  </si>
  <si>
    <t>ata_when_saving="False" Keep_user_format="True" Instance_by_user="False" Username="" Logon_User_Instance="False" Refresh_DB="True" Use_Report_Saved_Data="False" Use_specific_instance="False" specific_instance_cuid="" specific_instance_description="" Need_f</t>
  </si>
  <si>
    <t>ormat="False" Custom_view_name="Managed Care Rpt Template document part (34)" Last_refresh_status="1" Last_refresh_description="Please refresh the document for the new settings to take effective." Last_refresh_time="2019-5-28T16:4:43" Last_refresh_time_tak</t>
  </si>
  <si>
    <t>en="17487"&gt;&lt;Regions&gt;&lt;Region name="HHeading" DataRowCount="1" DataColCount="3"&gt;&lt;LayoutManager LinkRows="False" LinkCols="False" Version="1.0" RegionName="HHeading"&gt;&lt;CustomRows Axis="Row"/&gt;&lt;CustomColumns Axis="Column"/&gt;&lt;/LayoutManager&gt;&lt;/Region&gt;&lt;Region name="</t>
  </si>
  <si>
    <t>DataGrid" DataRowCount="6" DataColCount="3"&gt;&lt;LayoutManager LinkRows="False" LinkCols="True" Version="1.0" RegionName="DataGrid"&gt;&lt;CustomRows Axis="Row"/&gt;&lt;CustomColumns Axis="Column"/&gt;&lt;/LayoutManager&gt;&lt;/Region&gt;&lt;/Regions&gt;&lt;/WebiView&gt;&lt;/WebiViews&gt;&lt;PromptBindings/</t>
  </si>
  <si>
    <t>&gt;&lt;DataSourceParameterValues/&gt;&lt;/Webi_document&gt;&lt;/Webi_documents&gt;&lt;/AddinModuleData&gt;&lt;/CrystalAddin&gt;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</si>
</sst>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</font>
    <font>
      <sz val="6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b/>
      <i/>
      <sz val="11"/>
      <name val="Arial"/>
      <family val="2"/>
    </font>
    <font>
      <i/>
      <sz val="12"/>
      <name val="Arial"/>
      <family val="2"/>
    </font>
    <font>
      <i/>
      <sz val="10"/>
      <name val="Arial"/>
      <family val="2"/>
    </font>
    <font>
      <i/>
      <sz val="10"/>
      <color theme="0"/>
      <name val="Arial"/>
      <family val="2"/>
    </font>
    <font>
      <b/>
      <i/>
      <sz val="11"/>
      <color theme="0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i/>
      <sz val="9"/>
      <color indexed="8"/>
      <name val="Calibri"/>
      <family val="2"/>
      <scheme val="minor"/>
    </font>
    <font>
      <sz val="6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"/>
      <name val="Arial"/>
      <family val="2"/>
    </font>
    <font>
      <b/>
      <sz val="9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12"/>
      <color rgb="FF000000"/>
      <name val="Arial"/>
      <family val="2"/>
    </font>
    <font>
      <b/>
      <sz val="19"/>
      <color indexed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0F0F4"/>
        <bgColor indexed="64"/>
      </patternFill>
    </fill>
    <fill>
      <patternFill patternType="solid">
        <fgColor rgb="FF5175B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ACAD9"/>
      </left>
      <right/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76">
    <xf numFmtId="0" fontId="0" fillId="0" borderId="0" xfId="0"/>
    <xf numFmtId="0" fontId="1" fillId="2" borderId="0" xfId="0" applyFont="1" applyFill="1" applyAlignment="1">
      <alignment vertical="center"/>
    </xf>
    <xf numFmtId="10" fontId="1" fillId="2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7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3" fontId="0" fillId="0" borderId="2" xfId="0" applyNumberForma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Border="1"/>
    <xf numFmtId="0" fontId="10" fillId="7" borderId="0" xfId="0" applyFont="1" applyFill="1" applyAlignment="1">
      <alignment vertical="center"/>
    </xf>
    <xf numFmtId="10" fontId="10" fillId="7" borderId="0" xfId="0" applyNumberFormat="1" applyFont="1" applyFill="1" applyAlignment="1">
      <alignment vertical="center"/>
    </xf>
    <xf numFmtId="0" fontId="15" fillId="0" borderId="4" xfId="1" applyFont="1" applyFill="1" applyBorder="1" applyAlignment="1">
      <alignment vertical="center"/>
    </xf>
    <xf numFmtId="3" fontId="15" fillId="0" borderId="16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/>
    </xf>
    <xf numFmtId="3" fontId="15" fillId="0" borderId="17" xfId="0" applyNumberFormat="1" applyFont="1" applyFill="1" applyBorder="1" applyAlignment="1">
      <alignment horizontal="center" vertical="center"/>
    </xf>
    <xf numFmtId="3" fontId="15" fillId="0" borderId="6" xfId="0" applyNumberFormat="1" applyFont="1" applyFill="1" applyBorder="1" applyAlignment="1">
      <alignment horizontal="center" vertical="center"/>
    </xf>
    <xf numFmtId="3" fontId="14" fillId="0" borderId="12" xfId="0" applyNumberFormat="1" applyFont="1" applyFill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left" indent="1"/>
    </xf>
    <xf numFmtId="3" fontId="13" fillId="0" borderId="16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3" fontId="13" fillId="0" borderId="17" xfId="0" applyNumberFormat="1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vertical="center"/>
    </xf>
    <xf numFmtId="49" fontId="16" fillId="0" borderId="4" xfId="1" applyNumberFormat="1" applyFont="1" applyFill="1" applyBorder="1" applyAlignment="1">
      <alignment horizontal="left" indent="1"/>
    </xf>
    <xf numFmtId="3" fontId="17" fillId="0" borderId="12" xfId="0" applyNumberFormat="1" applyFont="1" applyFill="1" applyBorder="1" applyAlignment="1">
      <alignment horizontal="center" vertical="center"/>
    </xf>
    <xf numFmtId="49" fontId="18" fillId="4" borderId="4" xfId="1" applyNumberFormat="1" applyFont="1" applyFill="1" applyBorder="1" applyAlignment="1">
      <alignment vertical="center"/>
    </xf>
    <xf numFmtId="3" fontId="18" fillId="4" borderId="22" xfId="0" applyNumberFormat="1" applyFont="1" applyFill="1" applyBorder="1" applyAlignment="1">
      <alignment horizontal="center" vertical="center"/>
    </xf>
    <xf numFmtId="3" fontId="18" fillId="4" borderId="0" xfId="0" applyNumberFormat="1" applyFont="1" applyFill="1" applyBorder="1" applyAlignment="1">
      <alignment horizontal="center" vertical="center"/>
    </xf>
    <xf numFmtId="3" fontId="18" fillId="4" borderId="23" xfId="0" applyNumberFormat="1" applyFont="1" applyFill="1" applyBorder="1" applyAlignment="1">
      <alignment horizontal="center" vertical="center"/>
    </xf>
    <xf numFmtId="49" fontId="21" fillId="3" borderId="5" xfId="1" applyNumberFormat="1" applyFont="1" applyFill="1" applyBorder="1" applyAlignment="1">
      <alignment horizontal="center" wrapText="1"/>
    </xf>
    <xf numFmtId="49" fontId="21" fillId="3" borderId="19" xfId="1" applyNumberFormat="1" applyFont="1" applyFill="1" applyBorder="1" applyAlignment="1">
      <alignment horizontal="center" wrapText="1"/>
    </xf>
    <xf numFmtId="49" fontId="21" fillId="3" borderId="7" xfId="1" applyNumberFormat="1" applyFont="1" applyFill="1" applyBorder="1" applyAlignment="1">
      <alignment horizontal="center" wrapText="1"/>
    </xf>
    <xf numFmtId="49" fontId="21" fillId="3" borderId="20" xfId="1" applyNumberFormat="1" applyFont="1" applyFill="1" applyBorder="1" applyAlignment="1">
      <alignment horizontal="center" wrapText="1"/>
    </xf>
    <xf numFmtId="49" fontId="21" fillId="3" borderId="18" xfId="1" applyNumberFormat="1" applyFont="1" applyFill="1" applyBorder="1" applyAlignment="1">
      <alignment horizontal="center" wrapText="1"/>
    </xf>
    <xf numFmtId="49" fontId="18" fillId="3" borderId="11" xfId="1" applyNumberFormat="1" applyFont="1" applyFill="1" applyBorder="1" applyAlignment="1">
      <alignment horizontal="center"/>
    </xf>
    <xf numFmtId="49" fontId="22" fillId="5" borderId="4" xfId="1" applyNumberFormat="1" applyFont="1" applyFill="1" applyBorder="1" applyAlignment="1">
      <alignment vertical="center"/>
    </xf>
    <xf numFmtId="3" fontId="22" fillId="5" borderId="16" xfId="0" applyNumberFormat="1" applyFont="1" applyFill="1" applyBorder="1" applyAlignment="1">
      <alignment horizontal="center" vertical="center"/>
    </xf>
    <xf numFmtId="3" fontId="22" fillId="5" borderId="0" xfId="0" applyNumberFormat="1" applyFont="1" applyFill="1" applyBorder="1" applyAlignment="1">
      <alignment horizontal="center" vertical="center"/>
    </xf>
    <xf numFmtId="3" fontId="22" fillId="5" borderId="17" xfId="0" applyNumberFormat="1" applyFont="1" applyFill="1" applyBorder="1" applyAlignment="1">
      <alignment horizontal="center" vertical="center"/>
    </xf>
    <xf numFmtId="3" fontId="22" fillId="5" borderId="6" xfId="0" applyNumberFormat="1" applyFont="1" applyFill="1" applyBorder="1" applyAlignment="1">
      <alignment horizontal="center" vertical="center"/>
    </xf>
    <xf numFmtId="3" fontId="17" fillId="5" borderId="12" xfId="0" applyNumberFormat="1" applyFont="1" applyFill="1" applyBorder="1" applyAlignment="1">
      <alignment horizontal="center" vertical="center"/>
    </xf>
    <xf numFmtId="3" fontId="16" fillId="0" borderId="12" xfId="0" applyNumberFormat="1" applyFont="1" applyFill="1" applyBorder="1" applyAlignment="1">
      <alignment horizontal="center" vertical="center"/>
    </xf>
    <xf numFmtId="3" fontId="18" fillId="4" borderId="12" xfId="0" applyNumberFormat="1" applyFont="1" applyFill="1" applyBorder="1" applyAlignment="1">
      <alignment horizontal="center" vertical="center"/>
    </xf>
    <xf numFmtId="49" fontId="18" fillId="4" borderId="4" xfId="0" applyNumberFormat="1" applyFont="1" applyFill="1" applyBorder="1" applyAlignment="1">
      <alignment vertical="center"/>
    </xf>
    <xf numFmtId="49" fontId="18" fillId="4" borderId="0" xfId="0" applyNumberFormat="1" applyFont="1" applyFill="1" applyBorder="1" applyAlignment="1">
      <alignment horizontal="left" vertical="center"/>
    </xf>
    <xf numFmtId="49" fontId="21" fillId="4" borderId="4" xfId="0" applyNumberFormat="1" applyFont="1" applyFill="1" applyBorder="1" applyAlignment="1">
      <alignment horizontal="center" vertical="center"/>
    </xf>
    <xf numFmtId="49" fontId="21" fillId="4" borderId="21" xfId="0" applyNumberFormat="1" applyFont="1" applyFill="1" applyBorder="1" applyAlignment="1">
      <alignment horizontal="center" vertical="center"/>
    </xf>
    <xf numFmtId="49" fontId="18" fillId="4" borderId="12" xfId="1" applyNumberFormat="1" applyFont="1" applyFill="1" applyBorder="1" applyAlignment="1">
      <alignment horizontal="center" vertical="center"/>
    </xf>
    <xf numFmtId="49" fontId="26" fillId="0" borderId="4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left" vertical="center"/>
    </xf>
    <xf numFmtId="3" fontId="23" fillId="0" borderId="16" xfId="0" applyNumberFormat="1" applyFont="1" applyFill="1" applyBorder="1" applyAlignment="1">
      <alignment horizontal="center" vertical="center"/>
    </xf>
    <xf numFmtId="10" fontId="23" fillId="0" borderId="17" xfId="0" applyNumberFormat="1" applyFont="1" applyFill="1" applyBorder="1" applyAlignment="1">
      <alignment horizontal="center" vertical="center"/>
    </xf>
    <xf numFmtId="3" fontId="27" fillId="0" borderId="12" xfId="0" applyNumberFormat="1" applyFont="1" applyFill="1" applyBorder="1" applyAlignment="1">
      <alignment horizontal="center" vertical="center"/>
    </xf>
    <xf numFmtId="49" fontId="28" fillId="0" borderId="4" xfId="0" applyNumberFormat="1" applyFont="1" applyFill="1" applyBorder="1" applyAlignment="1">
      <alignment horizontal="center" vertical="center"/>
    </xf>
    <xf numFmtId="0" fontId="29" fillId="6" borderId="26" xfId="0" applyFont="1" applyFill="1" applyBorder="1" applyAlignment="1">
      <alignment horizontal="center" vertical="center" wrapText="1"/>
    </xf>
    <xf numFmtId="0" fontId="29" fillId="6" borderId="21" xfId="0" applyFont="1" applyFill="1" applyBorder="1" applyAlignment="1">
      <alignment horizontal="center" vertical="center" wrapText="1"/>
    </xf>
    <xf numFmtId="0" fontId="29" fillId="6" borderId="12" xfId="0" applyFont="1" applyFill="1" applyBorder="1" applyAlignment="1">
      <alignment horizontal="center" vertical="center" wrapText="1"/>
    </xf>
    <xf numFmtId="49" fontId="30" fillId="6" borderId="0" xfId="0" applyNumberFormat="1" applyFont="1" applyFill="1" applyBorder="1" applyAlignment="1">
      <alignment horizontal="center" vertical="center" wrapText="1"/>
    </xf>
    <xf numFmtId="49" fontId="30" fillId="6" borderId="23" xfId="0" applyNumberFormat="1" applyFont="1" applyFill="1" applyBorder="1" applyAlignment="1">
      <alignment horizontal="center" vertical="center" wrapText="1"/>
    </xf>
    <xf numFmtId="49" fontId="30" fillId="6" borderId="22" xfId="0" applyNumberFormat="1" applyFont="1" applyFill="1" applyBorder="1" applyAlignment="1">
      <alignment horizontal="center" vertical="center" wrapText="1"/>
    </xf>
    <xf numFmtId="0" fontId="30" fillId="6" borderId="21" xfId="0" applyFont="1" applyFill="1" applyBorder="1" applyAlignment="1">
      <alignment horizontal="center" vertical="center" wrapText="1"/>
    </xf>
    <xf numFmtId="0" fontId="30" fillId="6" borderId="12" xfId="0" applyFont="1" applyFill="1" applyBorder="1" applyAlignment="1">
      <alignment horizontal="center" vertical="center" wrapText="1"/>
    </xf>
    <xf numFmtId="3" fontId="23" fillId="2" borderId="16" xfId="0" applyNumberFormat="1" applyFont="1" applyFill="1" applyBorder="1" applyAlignment="1">
      <alignment horizontal="center" vertical="center"/>
    </xf>
    <xf numFmtId="10" fontId="23" fillId="2" borderId="17" xfId="0" applyNumberFormat="1" applyFont="1" applyFill="1" applyBorder="1" applyAlignment="1">
      <alignment horizontal="center" vertical="center"/>
    </xf>
    <xf numFmtId="3" fontId="24" fillId="2" borderId="0" xfId="0" applyNumberFormat="1" applyFont="1" applyFill="1" applyBorder="1" applyAlignment="1">
      <alignment horizontal="center" vertical="center"/>
    </xf>
    <xf numFmtId="49" fontId="23" fillId="0" borderId="4" xfId="0" applyNumberFormat="1" applyFont="1" applyFill="1" applyBorder="1" applyAlignment="1">
      <alignment horizontal="left" vertical="center"/>
    </xf>
    <xf numFmtId="49" fontId="11" fillId="4" borderId="4" xfId="0" applyNumberFormat="1" applyFont="1" applyFill="1" applyBorder="1" applyAlignment="1">
      <alignment horizontal="left" vertical="center"/>
    </xf>
    <xf numFmtId="3" fontId="11" fillId="6" borderId="22" xfId="0" applyNumberFormat="1" applyFont="1" applyFill="1" applyBorder="1" applyAlignment="1">
      <alignment horizontal="center" vertical="center"/>
    </xf>
    <xf numFmtId="10" fontId="11" fillId="6" borderId="23" xfId="0" applyNumberFormat="1" applyFont="1" applyFill="1" applyBorder="1" applyAlignment="1">
      <alignment horizontal="center" vertical="center"/>
    </xf>
    <xf numFmtId="3" fontId="11" fillId="6" borderId="21" xfId="0" applyNumberFormat="1" applyFont="1" applyFill="1" applyBorder="1" applyAlignment="1">
      <alignment horizontal="center" vertical="center"/>
    </xf>
    <xf numFmtId="3" fontId="11" fillId="6" borderId="12" xfId="0" applyNumberFormat="1" applyFont="1" applyFill="1" applyBorder="1" applyAlignment="1">
      <alignment horizontal="center" vertical="center"/>
    </xf>
    <xf numFmtId="3" fontId="18" fillId="6" borderId="12" xfId="0" applyNumberFormat="1" applyFont="1" applyFill="1" applyBorder="1" applyAlignment="1">
      <alignment horizontal="center" vertical="center"/>
    </xf>
    <xf numFmtId="0" fontId="32" fillId="4" borderId="4" xfId="0" applyFont="1" applyFill="1" applyBorder="1" applyAlignment="1">
      <alignment vertical="center"/>
    </xf>
    <xf numFmtId="0" fontId="31" fillId="4" borderId="0" xfId="0" applyFont="1" applyFill="1" applyBorder="1" applyAlignment="1">
      <alignment vertical="center"/>
    </xf>
    <xf numFmtId="49" fontId="31" fillId="4" borderId="0" xfId="0" applyNumberFormat="1" applyFont="1" applyFill="1" applyBorder="1" applyAlignment="1">
      <alignment horizontal="center" vertical="center"/>
    </xf>
    <xf numFmtId="49" fontId="31" fillId="4" borderId="1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23" fillId="0" borderId="0" xfId="0" applyNumberFormat="1" applyFont="1" applyFill="1" applyBorder="1" applyAlignment="1">
      <alignment horizontal="center" vertical="center"/>
    </xf>
    <xf numFmtId="3" fontId="26" fillId="0" borderId="12" xfId="0" applyNumberFormat="1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left" vertical="center"/>
    </xf>
    <xf numFmtId="49" fontId="18" fillId="6" borderId="0" xfId="0" applyNumberFormat="1" applyFont="1" applyFill="1" applyBorder="1" applyAlignment="1">
      <alignment horizontal="left" vertical="center"/>
    </xf>
    <xf numFmtId="3" fontId="18" fillId="6" borderId="0" xfId="0" applyNumberFormat="1" applyFont="1" applyFill="1" applyBorder="1" applyAlignment="1">
      <alignment horizontal="center" vertical="center"/>
    </xf>
    <xf numFmtId="0" fontId="33" fillId="8" borderId="0" xfId="0" quotePrefix="1" applyNumberFormat="1" applyFont="1" applyFill="1" applyBorder="1" applyAlignment="1" applyProtection="1">
      <alignment horizontal="center"/>
    </xf>
    <xf numFmtId="0" fontId="0" fillId="0" borderId="0" xfId="0" quotePrefix="1" applyFill="1"/>
    <xf numFmtId="0" fontId="34" fillId="0" borderId="0" xfId="0" quotePrefix="1" applyFont="1" applyFill="1" applyAlignment="1">
      <alignment horizontal="center"/>
    </xf>
    <xf numFmtId="0" fontId="34" fillId="0" borderId="0" xfId="0" quotePrefix="1" applyFont="1" applyFill="1" applyAlignment="1">
      <alignment horizontal="left"/>
    </xf>
    <xf numFmtId="0" fontId="0" fillId="0" borderId="0" xfId="0" applyNumberFormat="1" applyFill="1"/>
    <xf numFmtId="0" fontId="36" fillId="9" borderId="29" xfId="0" quotePrefix="1" applyNumberFormat="1" applyFont="1" applyFill="1" applyBorder="1" applyAlignment="1" applyProtection="1">
      <alignment horizontal="center" wrapText="1"/>
    </xf>
    <xf numFmtId="0" fontId="36" fillId="9" borderId="30" xfId="0" quotePrefix="1" applyNumberFormat="1" applyFont="1" applyFill="1" applyBorder="1" applyAlignment="1" applyProtection="1">
      <alignment horizontal="center"/>
    </xf>
    <xf numFmtId="0" fontId="36" fillId="9" borderId="29" xfId="0" quotePrefix="1" applyNumberFormat="1" applyFont="1" applyFill="1" applyBorder="1" applyAlignment="1" applyProtection="1">
      <alignment horizontal="left"/>
    </xf>
    <xf numFmtId="0" fontId="33" fillId="10" borderId="29" xfId="0" quotePrefix="1" applyNumberFormat="1" applyFont="1" applyFill="1" applyBorder="1" applyAlignment="1" applyProtection="1">
      <alignment horizontal="center"/>
    </xf>
    <xf numFmtId="0" fontId="36" fillId="8" borderId="30" xfId="0" quotePrefix="1" applyNumberFormat="1" applyFont="1" applyFill="1" applyBorder="1" applyAlignment="1" applyProtection="1">
      <alignment horizontal="center" vertical="center"/>
    </xf>
    <xf numFmtId="0" fontId="37" fillId="11" borderId="31" xfId="0" quotePrefix="1" applyNumberFormat="1" applyFont="1" applyFill="1" applyBorder="1" applyAlignment="1" applyProtection="1">
      <alignment horizontal="center"/>
    </xf>
    <xf numFmtId="0" fontId="33" fillId="8" borderId="30" xfId="0" quotePrefix="1" applyNumberFormat="1" applyFont="1" applyFill="1" applyBorder="1" applyAlignment="1" applyProtection="1">
      <alignment horizontal="left" vertical="center"/>
    </xf>
    <xf numFmtId="0" fontId="33" fillId="8" borderId="29" xfId="0" quotePrefix="1" applyNumberFormat="1" applyFont="1" applyFill="1" applyBorder="1" applyAlignment="1" applyProtection="1">
      <alignment horizontal="center"/>
    </xf>
    <xf numFmtId="0" fontId="36" fillId="10" borderId="29" xfId="0" quotePrefix="1" applyNumberFormat="1" applyFont="1" applyFill="1" applyBorder="1" applyAlignment="1" applyProtection="1">
      <alignment horizontal="center"/>
    </xf>
    <xf numFmtId="0" fontId="36" fillId="9" borderId="29" xfId="0" quotePrefix="1" applyNumberFormat="1" applyFont="1" applyFill="1" applyBorder="1" applyAlignment="1" applyProtection="1">
      <alignment horizontal="center"/>
    </xf>
    <xf numFmtId="0" fontId="38" fillId="9" borderId="29" xfId="0" quotePrefix="1" applyNumberFormat="1" applyFont="1" applyFill="1" applyBorder="1" applyAlignment="1" applyProtection="1">
      <alignment horizontal="center"/>
    </xf>
    <xf numFmtId="0" fontId="36" fillId="9" borderId="31" xfId="0" quotePrefix="1" applyNumberFormat="1" applyFont="1" applyFill="1" applyBorder="1" applyAlignment="1" applyProtection="1">
      <alignment horizontal="center"/>
    </xf>
    <xf numFmtId="0" fontId="33" fillId="10" borderId="30" xfId="0" quotePrefix="1" applyNumberFormat="1" applyFont="1" applyFill="1" applyBorder="1" applyAlignment="1" applyProtection="1">
      <alignment horizontal="center"/>
    </xf>
    <xf numFmtId="0" fontId="33" fillId="8" borderId="30" xfId="0" quotePrefix="1" applyNumberFormat="1" applyFont="1" applyFill="1" applyBorder="1" applyAlignment="1" applyProtection="1">
      <alignment horizontal="center"/>
    </xf>
    <xf numFmtId="0" fontId="33" fillId="10" borderId="29" xfId="0" quotePrefix="1" applyNumberFormat="1" applyFont="1" applyFill="1" applyBorder="1" applyAlignment="1" applyProtection="1">
      <alignment horizontal="center" wrapText="1"/>
    </xf>
    <xf numFmtId="0" fontId="33" fillId="8" borderId="29" xfId="0" quotePrefix="1" applyNumberFormat="1" applyFont="1" applyFill="1" applyBorder="1" applyAlignment="1" applyProtection="1">
      <alignment horizontal="center" wrapText="1"/>
    </xf>
    <xf numFmtId="0" fontId="33" fillId="9" borderId="29" xfId="0" quotePrefix="1" applyNumberFormat="1" applyFont="1" applyFill="1" applyBorder="1" applyAlignment="1" applyProtection="1">
      <alignment horizontal="center" wrapText="1"/>
    </xf>
    <xf numFmtId="0" fontId="33" fillId="9" borderId="29" xfId="0" quotePrefix="1" applyNumberFormat="1" applyFont="1" applyFill="1" applyBorder="1" applyAlignment="1" applyProtection="1">
      <alignment horizontal="center"/>
    </xf>
    <xf numFmtId="0" fontId="33" fillId="8" borderId="29" xfId="0" quotePrefix="1" applyNumberFormat="1" applyFont="1" applyFill="1" applyBorder="1" applyAlignment="1" applyProtection="1">
      <alignment horizontal="right" vertical="center"/>
    </xf>
    <xf numFmtId="0" fontId="36" fillId="8" borderId="29" xfId="0" quotePrefix="1" applyNumberFormat="1" applyFont="1" applyFill="1" applyBorder="1" applyAlignment="1" applyProtection="1">
      <alignment horizontal="center" vertical="center"/>
    </xf>
    <xf numFmtId="0" fontId="33" fillId="8" borderId="29" xfId="0" quotePrefix="1" applyNumberFormat="1" applyFont="1" applyFill="1" applyBorder="1" applyAlignment="1" applyProtection="1">
      <alignment horizontal="left" vertical="center"/>
    </xf>
    <xf numFmtId="0" fontId="40" fillId="0" borderId="36" xfId="0" quotePrefix="1" applyFont="1" applyFill="1" applyBorder="1" applyAlignment="1">
      <alignment horizontal="left"/>
    </xf>
    <xf numFmtId="0" fontId="37" fillId="11" borderId="31" xfId="0" quotePrefix="1" applyNumberFormat="1" applyFont="1" applyFill="1" applyBorder="1" applyAlignment="1" applyProtection="1">
      <alignment horizontal="left"/>
    </xf>
    <xf numFmtId="0" fontId="33" fillId="10" borderId="30" xfId="0" quotePrefix="1" applyNumberFormat="1" applyFont="1" applyFill="1" applyBorder="1" applyAlignment="1" applyProtection="1">
      <alignment horizontal="left"/>
    </xf>
    <xf numFmtId="0" fontId="33" fillId="10" borderId="30" xfId="0" quotePrefix="1" applyNumberFormat="1" applyFont="1" applyFill="1" applyBorder="1" applyAlignment="1" applyProtection="1">
      <alignment horizontal="right"/>
    </xf>
    <xf numFmtId="0" fontId="33" fillId="8" borderId="30" xfId="0" quotePrefix="1" applyNumberFormat="1" applyFont="1" applyFill="1" applyBorder="1" applyAlignment="1" applyProtection="1">
      <alignment horizontal="left"/>
    </xf>
    <xf numFmtId="0" fontId="33" fillId="8" borderId="30" xfId="0" quotePrefix="1" applyNumberFormat="1" applyFont="1" applyFill="1" applyBorder="1" applyAlignment="1" applyProtection="1">
      <alignment horizontal="right"/>
    </xf>
    <xf numFmtId="0" fontId="0" fillId="0" borderId="0" xfId="0" quotePrefix="1"/>
    <xf numFmtId="3" fontId="26" fillId="2" borderId="37" xfId="0" applyNumberFormat="1" applyFont="1" applyFill="1" applyBorder="1" applyAlignment="1">
      <alignment horizontal="center" vertical="center"/>
    </xf>
    <xf numFmtId="3" fontId="18" fillId="4" borderId="23" xfId="0" applyNumberFormat="1" applyFont="1" applyFill="1" applyBorder="1" applyAlignment="1">
      <alignment horizontal="center" vertical="center"/>
    </xf>
    <xf numFmtId="0" fontId="36" fillId="9" borderId="32" xfId="0" quotePrefix="1" applyNumberFormat="1" applyFont="1" applyFill="1" applyBorder="1" applyAlignment="1" applyProtection="1">
      <alignment horizontal="center"/>
    </xf>
    <xf numFmtId="0" fontId="36" fillId="9" borderId="33" xfId="0" quotePrefix="1" applyNumberFormat="1" applyFont="1" applyFill="1" applyBorder="1" applyAlignment="1" applyProtection="1">
      <alignment horizontal="center"/>
    </xf>
    <xf numFmtId="0" fontId="39" fillId="11" borderId="34" xfId="0" quotePrefix="1" applyNumberFormat="1" applyFont="1" applyFill="1" applyBorder="1" applyAlignment="1" applyProtection="1">
      <alignment horizontal="center" wrapText="1"/>
    </xf>
    <xf numFmtId="0" fontId="39" fillId="11" borderId="35" xfId="0" quotePrefix="1" applyNumberFormat="1" applyFont="1" applyFill="1" applyBorder="1" applyAlignment="1" applyProtection="1">
      <alignment horizontal="center" wrapText="1"/>
    </xf>
    <xf numFmtId="0" fontId="37" fillId="11" borderId="34" xfId="0" quotePrefix="1" applyNumberFormat="1" applyFont="1" applyFill="1" applyBorder="1" applyAlignment="1" applyProtection="1">
      <alignment horizontal="center"/>
    </xf>
    <xf numFmtId="0" fontId="37" fillId="11" borderId="35" xfId="0" quotePrefix="1" applyNumberFormat="1" applyFont="1" applyFill="1" applyBorder="1" applyAlignment="1" applyProtection="1">
      <alignment horizontal="center"/>
    </xf>
    <xf numFmtId="0" fontId="39" fillId="11" borderId="34" xfId="0" quotePrefix="1" applyNumberFormat="1" applyFont="1" applyFill="1" applyBorder="1" applyAlignment="1" applyProtection="1">
      <alignment horizontal="center"/>
    </xf>
    <xf numFmtId="0" fontId="39" fillId="11" borderId="35" xfId="0" quotePrefix="1" applyNumberFormat="1" applyFont="1" applyFill="1" applyBorder="1" applyAlignment="1" applyProtection="1">
      <alignment horizontal="center"/>
    </xf>
    <xf numFmtId="0" fontId="41" fillId="0" borderId="8" xfId="0" applyFont="1" applyFill="1" applyBorder="1" applyAlignment="1">
      <alignment horizontal="center" vertical="center" wrapText="1"/>
    </xf>
    <xf numFmtId="0" fontId="41" fillId="0" borderId="9" xfId="0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3" fontId="19" fillId="0" borderId="4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center" vertical="center"/>
    </xf>
    <xf numFmtId="3" fontId="19" fillId="0" borderId="13" xfId="0" applyNumberFormat="1" applyFont="1" applyFill="1" applyBorder="1" applyAlignment="1">
      <alignment horizontal="center" vertical="center"/>
    </xf>
    <xf numFmtId="3" fontId="19" fillId="0" borderId="14" xfId="0" applyNumberFormat="1" applyFont="1" applyFill="1" applyBorder="1" applyAlignment="1">
      <alignment horizontal="center" vertical="center"/>
    </xf>
    <xf numFmtId="3" fontId="19" fillId="0" borderId="15" xfId="0" applyNumberFormat="1" applyFont="1" applyFill="1" applyBorder="1" applyAlignment="1">
      <alignment horizontal="center" vertical="center"/>
    </xf>
    <xf numFmtId="49" fontId="21" fillId="4" borderId="22" xfId="0" applyNumberFormat="1" applyFont="1" applyFill="1" applyBorder="1" applyAlignment="1">
      <alignment horizontal="center" vertical="center"/>
    </xf>
    <xf numFmtId="49" fontId="21" fillId="4" borderId="23" xfId="0" applyNumberFormat="1" applyFont="1" applyFill="1" applyBorder="1" applyAlignment="1">
      <alignment horizontal="center" vertical="center"/>
    </xf>
    <xf numFmtId="3" fontId="18" fillId="4" borderId="22" xfId="0" applyNumberFormat="1" applyFont="1" applyFill="1" applyBorder="1" applyAlignment="1">
      <alignment horizontal="center" vertical="center"/>
    </xf>
    <xf numFmtId="3" fontId="18" fillId="4" borderId="23" xfId="0" applyNumberFormat="1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horizontal="center" vertical="center"/>
    </xf>
    <xf numFmtId="0" fontId="29" fillId="6" borderId="28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9" fillId="6" borderId="24" xfId="0" applyFont="1" applyFill="1" applyBorder="1" applyAlignment="1">
      <alignment horizontal="center" vertical="center" wrapText="1"/>
    </xf>
    <xf numFmtId="0" fontId="29" fillId="6" borderId="25" xfId="0" applyFont="1" applyFill="1" applyBorder="1" applyAlignment="1">
      <alignment horizontal="center" vertical="center" wrapText="1"/>
    </xf>
    <xf numFmtId="0" fontId="29" fillId="6" borderId="27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V1:V244"/>
  <sheetViews>
    <sheetView workbookViewId="0"/>
  </sheetViews>
  <sheetFormatPr defaultRowHeight="12.75" x14ac:dyDescent="0.2"/>
  <sheetData>
    <row r="1" spans="22:22" x14ac:dyDescent="0.2">
      <c r="V1" s="130" t="s">
        <v>147</v>
      </c>
    </row>
    <row r="2" spans="22:22" x14ac:dyDescent="0.2">
      <c r="V2" s="130" t="s">
        <v>149</v>
      </c>
    </row>
    <row r="3" spans="22:22" x14ac:dyDescent="0.2">
      <c r="V3" s="130" t="s">
        <v>150</v>
      </c>
    </row>
    <row r="4" spans="22:22" x14ac:dyDescent="0.2">
      <c r="V4" s="130" t="s">
        <v>148</v>
      </c>
    </row>
    <row r="5" spans="22:22" x14ac:dyDescent="0.2">
      <c r="V5" s="130" t="s">
        <v>151</v>
      </c>
    </row>
    <row r="6" spans="22:22" x14ac:dyDescent="0.2">
      <c r="V6" s="130" t="s">
        <v>169</v>
      </c>
    </row>
    <row r="7" spans="22:22" x14ac:dyDescent="0.2">
      <c r="V7" s="130" t="s">
        <v>152</v>
      </c>
    </row>
    <row r="8" spans="22:22" x14ac:dyDescent="0.2">
      <c r="V8" s="130" t="s">
        <v>153</v>
      </c>
    </row>
    <row r="9" spans="22:22" x14ac:dyDescent="0.2">
      <c r="V9" s="130" t="s">
        <v>154</v>
      </c>
    </row>
    <row r="10" spans="22:22" x14ac:dyDescent="0.2">
      <c r="V10" s="130" t="s">
        <v>155</v>
      </c>
    </row>
    <row r="11" spans="22:22" x14ac:dyDescent="0.2">
      <c r="V11" s="130" t="s">
        <v>156</v>
      </c>
    </row>
    <row r="12" spans="22:22" x14ac:dyDescent="0.2">
      <c r="V12" s="130" t="s">
        <v>170</v>
      </c>
    </row>
    <row r="13" spans="22:22" x14ac:dyDescent="0.2">
      <c r="V13" s="130" t="s">
        <v>157</v>
      </c>
    </row>
    <row r="14" spans="22:22" x14ac:dyDescent="0.2">
      <c r="V14" s="130" t="s">
        <v>158</v>
      </c>
    </row>
    <row r="15" spans="22:22" x14ac:dyDescent="0.2">
      <c r="V15" s="130" t="s">
        <v>159</v>
      </c>
    </row>
    <row r="16" spans="22:22" x14ac:dyDescent="0.2">
      <c r="V16" s="130" t="s">
        <v>160</v>
      </c>
    </row>
    <row r="17" spans="22:22" x14ac:dyDescent="0.2">
      <c r="V17" s="130" t="s">
        <v>171</v>
      </c>
    </row>
    <row r="18" spans="22:22" x14ac:dyDescent="0.2">
      <c r="V18" s="130" t="s">
        <v>161</v>
      </c>
    </row>
    <row r="19" spans="22:22" x14ac:dyDescent="0.2">
      <c r="V19" s="130" t="s">
        <v>162</v>
      </c>
    </row>
    <row r="20" spans="22:22" x14ac:dyDescent="0.2">
      <c r="V20" s="130" t="s">
        <v>163</v>
      </c>
    </row>
    <row r="21" spans="22:22" x14ac:dyDescent="0.2">
      <c r="V21" s="130" t="s">
        <v>164</v>
      </c>
    </row>
    <row r="22" spans="22:22" x14ac:dyDescent="0.2">
      <c r="V22" s="130" t="s">
        <v>172</v>
      </c>
    </row>
    <row r="23" spans="22:22" x14ac:dyDescent="0.2">
      <c r="V23" s="130" t="s">
        <v>173</v>
      </c>
    </row>
    <row r="24" spans="22:22" x14ac:dyDescent="0.2">
      <c r="V24" s="130" t="s">
        <v>174</v>
      </c>
    </row>
    <row r="25" spans="22:22" x14ac:dyDescent="0.2">
      <c r="V25" s="130" t="s">
        <v>175</v>
      </c>
    </row>
    <row r="26" spans="22:22" x14ac:dyDescent="0.2">
      <c r="V26" s="130" t="s">
        <v>176</v>
      </c>
    </row>
    <row r="27" spans="22:22" x14ac:dyDescent="0.2">
      <c r="V27" s="130" t="s">
        <v>177</v>
      </c>
    </row>
    <row r="28" spans="22:22" x14ac:dyDescent="0.2">
      <c r="V28" s="130" t="s">
        <v>178</v>
      </c>
    </row>
    <row r="29" spans="22:22" x14ac:dyDescent="0.2">
      <c r="V29" s="130" t="s">
        <v>179</v>
      </c>
    </row>
    <row r="30" spans="22:22" x14ac:dyDescent="0.2">
      <c r="V30" s="130" t="s">
        <v>180</v>
      </c>
    </row>
    <row r="31" spans="22:22" x14ac:dyDescent="0.2">
      <c r="V31" s="130" t="s">
        <v>181</v>
      </c>
    </row>
    <row r="32" spans="22:22" x14ac:dyDescent="0.2">
      <c r="V32" s="130" t="s">
        <v>182</v>
      </c>
    </row>
    <row r="33" spans="22:22" x14ac:dyDescent="0.2">
      <c r="V33" s="130" t="s">
        <v>183</v>
      </c>
    </row>
    <row r="34" spans="22:22" x14ac:dyDescent="0.2">
      <c r="V34" s="130" t="s">
        <v>184</v>
      </c>
    </row>
    <row r="35" spans="22:22" x14ac:dyDescent="0.2">
      <c r="V35" s="130" t="s">
        <v>185</v>
      </c>
    </row>
    <row r="36" spans="22:22" x14ac:dyDescent="0.2">
      <c r="V36" s="130" t="s">
        <v>186</v>
      </c>
    </row>
    <row r="37" spans="22:22" x14ac:dyDescent="0.2">
      <c r="V37" s="130" t="s">
        <v>187</v>
      </c>
    </row>
    <row r="38" spans="22:22" x14ac:dyDescent="0.2">
      <c r="V38" s="130" t="s">
        <v>188</v>
      </c>
    </row>
    <row r="39" spans="22:22" x14ac:dyDescent="0.2">
      <c r="V39" s="130" t="s">
        <v>189</v>
      </c>
    </row>
    <row r="40" spans="22:22" x14ac:dyDescent="0.2">
      <c r="V40" s="130" t="s">
        <v>190</v>
      </c>
    </row>
    <row r="41" spans="22:22" x14ac:dyDescent="0.2">
      <c r="V41" s="130" t="s">
        <v>191</v>
      </c>
    </row>
    <row r="42" spans="22:22" x14ac:dyDescent="0.2">
      <c r="V42" s="130" t="s">
        <v>192</v>
      </c>
    </row>
    <row r="43" spans="22:22" x14ac:dyDescent="0.2">
      <c r="V43" s="130" t="s">
        <v>193</v>
      </c>
    </row>
    <row r="44" spans="22:22" x14ac:dyDescent="0.2">
      <c r="V44" s="130" t="s">
        <v>194</v>
      </c>
    </row>
    <row r="45" spans="22:22" x14ac:dyDescent="0.2">
      <c r="V45" s="130" t="s">
        <v>195</v>
      </c>
    </row>
    <row r="46" spans="22:22" x14ac:dyDescent="0.2">
      <c r="V46" s="130" t="s">
        <v>196</v>
      </c>
    </row>
    <row r="47" spans="22:22" x14ac:dyDescent="0.2">
      <c r="V47" s="130" t="s">
        <v>197</v>
      </c>
    </row>
    <row r="48" spans="22:22" x14ac:dyDescent="0.2">
      <c r="V48" s="130" t="s">
        <v>198</v>
      </c>
    </row>
    <row r="49" spans="22:22" x14ac:dyDescent="0.2">
      <c r="V49" s="130" t="s">
        <v>199</v>
      </c>
    </row>
    <row r="50" spans="22:22" x14ac:dyDescent="0.2">
      <c r="V50" s="130" t="s">
        <v>200</v>
      </c>
    </row>
    <row r="51" spans="22:22" x14ac:dyDescent="0.2">
      <c r="V51" s="130" t="s">
        <v>201</v>
      </c>
    </row>
    <row r="52" spans="22:22" x14ac:dyDescent="0.2">
      <c r="V52" s="130" t="s">
        <v>202</v>
      </c>
    </row>
    <row r="53" spans="22:22" x14ac:dyDescent="0.2">
      <c r="V53" s="130" t="s">
        <v>203</v>
      </c>
    </row>
    <row r="54" spans="22:22" x14ac:dyDescent="0.2">
      <c r="V54" s="130" t="s">
        <v>204</v>
      </c>
    </row>
    <row r="55" spans="22:22" x14ac:dyDescent="0.2">
      <c r="V55" s="130" t="s">
        <v>205</v>
      </c>
    </row>
    <row r="56" spans="22:22" x14ac:dyDescent="0.2">
      <c r="V56" s="130" t="s">
        <v>206</v>
      </c>
    </row>
    <row r="57" spans="22:22" x14ac:dyDescent="0.2">
      <c r="V57" s="130" t="s">
        <v>207</v>
      </c>
    </row>
    <row r="58" spans="22:22" x14ac:dyDescent="0.2">
      <c r="V58" s="130" t="s">
        <v>208</v>
      </c>
    </row>
    <row r="59" spans="22:22" x14ac:dyDescent="0.2">
      <c r="V59" s="130" t="s">
        <v>209</v>
      </c>
    </row>
    <row r="60" spans="22:22" x14ac:dyDescent="0.2">
      <c r="V60" s="130" t="s">
        <v>210</v>
      </c>
    </row>
    <row r="61" spans="22:22" x14ac:dyDescent="0.2">
      <c r="V61" s="130" t="s">
        <v>211</v>
      </c>
    </row>
    <row r="62" spans="22:22" x14ac:dyDescent="0.2">
      <c r="V62" s="130" t="s">
        <v>212</v>
      </c>
    </row>
    <row r="63" spans="22:22" x14ac:dyDescent="0.2">
      <c r="V63" s="130" t="s">
        <v>213</v>
      </c>
    </row>
    <row r="64" spans="22:22" x14ac:dyDescent="0.2">
      <c r="V64" s="130" t="s">
        <v>214</v>
      </c>
    </row>
    <row r="65" spans="22:22" x14ac:dyDescent="0.2">
      <c r="V65" s="130" t="s">
        <v>215</v>
      </c>
    </row>
    <row r="66" spans="22:22" x14ac:dyDescent="0.2">
      <c r="V66" s="130" t="s">
        <v>216</v>
      </c>
    </row>
    <row r="67" spans="22:22" x14ac:dyDescent="0.2">
      <c r="V67" s="130" t="s">
        <v>217</v>
      </c>
    </row>
    <row r="68" spans="22:22" x14ac:dyDescent="0.2">
      <c r="V68" s="130" t="s">
        <v>218</v>
      </c>
    </row>
    <row r="69" spans="22:22" x14ac:dyDescent="0.2">
      <c r="V69" s="130" t="s">
        <v>219</v>
      </c>
    </row>
    <row r="70" spans="22:22" x14ac:dyDescent="0.2">
      <c r="V70" s="130" t="s">
        <v>220</v>
      </c>
    </row>
    <row r="71" spans="22:22" x14ac:dyDescent="0.2">
      <c r="V71" s="130" t="s">
        <v>221</v>
      </c>
    </row>
    <row r="72" spans="22:22" x14ac:dyDescent="0.2">
      <c r="V72" s="130" t="s">
        <v>222</v>
      </c>
    </row>
    <row r="73" spans="22:22" x14ac:dyDescent="0.2">
      <c r="V73" s="130" t="s">
        <v>223</v>
      </c>
    </row>
    <row r="74" spans="22:22" x14ac:dyDescent="0.2">
      <c r="V74" s="130" t="s">
        <v>224</v>
      </c>
    </row>
    <row r="75" spans="22:22" x14ac:dyDescent="0.2">
      <c r="V75" s="130" t="s">
        <v>225</v>
      </c>
    </row>
    <row r="76" spans="22:22" x14ac:dyDescent="0.2">
      <c r="V76" s="130" t="s">
        <v>226</v>
      </c>
    </row>
    <row r="77" spans="22:22" x14ac:dyDescent="0.2">
      <c r="V77" s="130" t="s">
        <v>227</v>
      </c>
    </row>
    <row r="78" spans="22:22" x14ac:dyDescent="0.2">
      <c r="V78" s="130" t="s">
        <v>228</v>
      </c>
    </row>
    <row r="79" spans="22:22" x14ac:dyDescent="0.2">
      <c r="V79" s="130" t="s">
        <v>229</v>
      </c>
    </row>
    <row r="80" spans="22:22" x14ac:dyDescent="0.2">
      <c r="V80" s="130" t="s">
        <v>230</v>
      </c>
    </row>
    <row r="81" spans="22:22" x14ac:dyDescent="0.2">
      <c r="V81" s="130" t="s">
        <v>231</v>
      </c>
    </row>
    <row r="82" spans="22:22" x14ac:dyDescent="0.2">
      <c r="V82" s="130" t="s">
        <v>232</v>
      </c>
    </row>
    <row r="83" spans="22:22" x14ac:dyDescent="0.2">
      <c r="V83" s="130" t="s">
        <v>233</v>
      </c>
    </row>
    <row r="84" spans="22:22" x14ac:dyDescent="0.2">
      <c r="V84" s="130" t="s">
        <v>234</v>
      </c>
    </row>
    <row r="85" spans="22:22" x14ac:dyDescent="0.2">
      <c r="V85" s="130" t="s">
        <v>235</v>
      </c>
    </row>
    <row r="86" spans="22:22" x14ac:dyDescent="0.2">
      <c r="V86" s="130" t="s">
        <v>236</v>
      </c>
    </row>
    <row r="87" spans="22:22" x14ac:dyDescent="0.2">
      <c r="V87" s="130" t="s">
        <v>237</v>
      </c>
    </row>
    <row r="88" spans="22:22" x14ac:dyDescent="0.2">
      <c r="V88" s="130" t="s">
        <v>238</v>
      </c>
    </row>
    <row r="89" spans="22:22" x14ac:dyDescent="0.2">
      <c r="V89" s="130" t="s">
        <v>170</v>
      </c>
    </row>
    <row r="90" spans="22:22" x14ac:dyDescent="0.2">
      <c r="V90" s="130" t="s">
        <v>239</v>
      </c>
    </row>
    <row r="91" spans="22:22" x14ac:dyDescent="0.2">
      <c r="V91" s="130" t="s">
        <v>240</v>
      </c>
    </row>
    <row r="92" spans="22:22" x14ac:dyDescent="0.2">
      <c r="V92" s="130" t="s">
        <v>241</v>
      </c>
    </row>
    <row r="93" spans="22:22" x14ac:dyDescent="0.2">
      <c r="V93" s="130" t="s">
        <v>242</v>
      </c>
    </row>
    <row r="94" spans="22:22" x14ac:dyDescent="0.2">
      <c r="V94" s="130" t="s">
        <v>243</v>
      </c>
    </row>
    <row r="95" spans="22:22" x14ac:dyDescent="0.2">
      <c r="V95" s="130" t="s">
        <v>244</v>
      </c>
    </row>
    <row r="96" spans="22:22" x14ac:dyDescent="0.2">
      <c r="V96" s="130" t="s">
        <v>245</v>
      </c>
    </row>
    <row r="97" spans="22:22" x14ac:dyDescent="0.2">
      <c r="V97" s="130" t="s">
        <v>246</v>
      </c>
    </row>
    <row r="98" spans="22:22" x14ac:dyDescent="0.2">
      <c r="V98" s="130" t="s">
        <v>247</v>
      </c>
    </row>
    <row r="99" spans="22:22" x14ac:dyDescent="0.2">
      <c r="V99" s="130" t="s">
        <v>248</v>
      </c>
    </row>
    <row r="100" spans="22:22" x14ac:dyDescent="0.2">
      <c r="V100" s="130" t="s">
        <v>249</v>
      </c>
    </row>
    <row r="101" spans="22:22" x14ac:dyDescent="0.2">
      <c r="V101" s="130" t="s">
        <v>250</v>
      </c>
    </row>
    <row r="102" spans="22:22" x14ac:dyDescent="0.2">
      <c r="V102" s="130" t="s">
        <v>251</v>
      </c>
    </row>
    <row r="103" spans="22:22" x14ac:dyDescent="0.2">
      <c r="V103" s="130" t="s">
        <v>252</v>
      </c>
    </row>
    <row r="104" spans="22:22" x14ac:dyDescent="0.2">
      <c r="V104" s="130" t="s">
        <v>253</v>
      </c>
    </row>
    <row r="105" spans="22:22" x14ac:dyDescent="0.2">
      <c r="V105" s="130" t="s">
        <v>254</v>
      </c>
    </row>
    <row r="106" spans="22:22" x14ac:dyDescent="0.2">
      <c r="V106" s="130" t="s">
        <v>255</v>
      </c>
    </row>
    <row r="107" spans="22:22" x14ac:dyDescent="0.2">
      <c r="V107" s="130" t="s">
        <v>256</v>
      </c>
    </row>
    <row r="108" spans="22:22" x14ac:dyDescent="0.2">
      <c r="V108" s="130" t="s">
        <v>257</v>
      </c>
    </row>
    <row r="109" spans="22:22" x14ac:dyDescent="0.2">
      <c r="V109" s="130" t="s">
        <v>258</v>
      </c>
    </row>
    <row r="110" spans="22:22" x14ac:dyDescent="0.2">
      <c r="V110" s="130" t="s">
        <v>259</v>
      </c>
    </row>
    <row r="111" spans="22:22" x14ac:dyDescent="0.2">
      <c r="V111" s="130" t="s">
        <v>260</v>
      </c>
    </row>
    <row r="112" spans="22:22" x14ac:dyDescent="0.2">
      <c r="V112" s="130" t="s">
        <v>261</v>
      </c>
    </row>
    <row r="113" spans="22:22" x14ac:dyDescent="0.2">
      <c r="V113" s="130" t="s">
        <v>262</v>
      </c>
    </row>
    <row r="114" spans="22:22" x14ac:dyDescent="0.2">
      <c r="V114" s="130" t="s">
        <v>263</v>
      </c>
    </row>
    <row r="115" spans="22:22" x14ac:dyDescent="0.2">
      <c r="V115" s="130" t="s">
        <v>264</v>
      </c>
    </row>
    <row r="116" spans="22:22" x14ac:dyDescent="0.2">
      <c r="V116" s="130" t="s">
        <v>265</v>
      </c>
    </row>
    <row r="117" spans="22:22" x14ac:dyDescent="0.2">
      <c r="V117" s="130" t="s">
        <v>266</v>
      </c>
    </row>
    <row r="118" spans="22:22" x14ac:dyDescent="0.2">
      <c r="V118" s="130" t="s">
        <v>267</v>
      </c>
    </row>
    <row r="119" spans="22:22" x14ac:dyDescent="0.2">
      <c r="V119" s="130" t="s">
        <v>268</v>
      </c>
    </row>
    <row r="120" spans="22:22" x14ac:dyDescent="0.2">
      <c r="V120" s="130" t="s">
        <v>269</v>
      </c>
    </row>
    <row r="121" spans="22:22" x14ac:dyDescent="0.2">
      <c r="V121" s="130" t="s">
        <v>270</v>
      </c>
    </row>
    <row r="122" spans="22:22" x14ac:dyDescent="0.2">
      <c r="V122" s="130" t="s">
        <v>271</v>
      </c>
    </row>
    <row r="123" spans="22:22" x14ac:dyDescent="0.2">
      <c r="V123" s="130" t="s">
        <v>272</v>
      </c>
    </row>
    <row r="124" spans="22:22" x14ac:dyDescent="0.2">
      <c r="V124" s="130" t="s">
        <v>273</v>
      </c>
    </row>
    <row r="125" spans="22:22" x14ac:dyDescent="0.2">
      <c r="V125" s="130" t="s">
        <v>274</v>
      </c>
    </row>
    <row r="126" spans="22:22" x14ac:dyDescent="0.2">
      <c r="V126" s="130" t="s">
        <v>275</v>
      </c>
    </row>
    <row r="127" spans="22:22" x14ac:dyDescent="0.2">
      <c r="V127" s="130" t="s">
        <v>276</v>
      </c>
    </row>
    <row r="128" spans="22:22" x14ac:dyDescent="0.2">
      <c r="V128" s="130" t="s">
        <v>277</v>
      </c>
    </row>
    <row r="129" spans="22:22" x14ac:dyDescent="0.2">
      <c r="V129" s="130" t="s">
        <v>278</v>
      </c>
    </row>
    <row r="130" spans="22:22" x14ac:dyDescent="0.2">
      <c r="V130" s="130" t="s">
        <v>279</v>
      </c>
    </row>
    <row r="131" spans="22:22" x14ac:dyDescent="0.2">
      <c r="V131" s="130" t="s">
        <v>280</v>
      </c>
    </row>
    <row r="132" spans="22:22" x14ac:dyDescent="0.2">
      <c r="V132" s="130" t="s">
        <v>281</v>
      </c>
    </row>
    <row r="133" spans="22:22" x14ac:dyDescent="0.2">
      <c r="V133" s="130" t="s">
        <v>282</v>
      </c>
    </row>
    <row r="134" spans="22:22" x14ac:dyDescent="0.2">
      <c r="V134" s="130" t="s">
        <v>283</v>
      </c>
    </row>
    <row r="135" spans="22:22" x14ac:dyDescent="0.2">
      <c r="V135" s="130" t="s">
        <v>284</v>
      </c>
    </row>
    <row r="136" spans="22:22" x14ac:dyDescent="0.2">
      <c r="V136" s="130" t="s">
        <v>285</v>
      </c>
    </row>
    <row r="137" spans="22:22" x14ac:dyDescent="0.2">
      <c r="V137" s="130" t="s">
        <v>286</v>
      </c>
    </row>
    <row r="138" spans="22:22" x14ac:dyDescent="0.2">
      <c r="V138" s="130" t="s">
        <v>177</v>
      </c>
    </row>
    <row r="139" spans="22:22" x14ac:dyDescent="0.2">
      <c r="V139" s="130" t="s">
        <v>287</v>
      </c>
    </row>
    <row r="140" spans="22:22" x14ac:dyDescent="0.2">
      <c r="V140" s="130" t="s">
        <v>179</v>
      </c>
    </row>
    <row r="141" spans="22:22" x14ac:dyDescent="0.2">
      <c r="V141" s="130" t="s">
        <v>288</v>
      </c>
    </row>
    <row r="142" spans="22:22" x14ac:dyDescent="0.2">
      <c r="V142" s="130" t="s">
        <v>289</v>
      </c>
    </row>
    <row r="143" spans="22:22" x14ac:dyDescent="0.2">
      <c r="V143" s="130" t="s">
        <v>290</v>
      </c>
    </row>
    <row r="144" spans="22:22" x14ac:dyDescent="0.2">
      <c r="V144" s="130" t="s">
        <v>291</v>
      </c>
    </row>
    <row r="145" spans="22:22" x14ac:dyDescent="0.2">
      <c r="V145" s="130" t="s">
        <v>292</v>
      </c>
    </row>
    <row r="146" spans="22:22" x14ac:dyDescent="0.2">
      <c r="V146" s="130" t="s">
        <v>165</v>
      </c>
    </row>
    <row r="147" spans="22:22" x14ac:dyDescent="0.2">
      <c r="V147" s="130" t="s">
        <v>293</v>
      </c>
    </row>
    <row r="148" spans="22:22" x14ac:dyDescent="0.2">
      <c r="V148" s="130" t="s">
        <v>294</v>
      </c>
    </row>
    <row r="149" spans="22:22" x14ac:dyDescent="0.2">
      <c r="V149" s="130" t="s">
        <v>243</v>
      </c>
    </row>
    <row r="150" spans="22:22" x14ac:dyDescent="0.2">
      <c r="V150" s="130" t="s">
        <v>244</v>
      </c>
    </row>
    <row r="151" spans="22:22" x14ac:dyDescent="0.2">
      <c r="V151" s="130" t="s">
        <v>295</v>
      </c>
    </row>
    <row r="152" spans="22:22" x14ac:dyDescent="0.2">
      <c r="V152" s="130" t="s">
        <v>296</v>
      </c>
    </row>
    <row r="153" spans="22:22" x14ac:dyDescent="0.2">
      <c r="V153" s="130" t="s">
        <v>297</v>
      </c>
    </row>
    <row r="154" spans="22:22" x14ac:dyDescent="0.2">
      <c r="V154" s="130" t="s">
        <v>248</v>
      </c>
    </row>
    <row r="155" spans="22:22" x14ac:dyDescent="0.2">
      <c r="V155" s="130" t="s">
        <v>298</v>
      </c>
    </row>
    <row r="156" spans="22:22" x14ac:dyDescent="0.2">
      <c r="V156" s="130" t="s">
        <v>299</v>
      </c>
    </row>
    <row r="157" spans="22:22" x14ac:dyDescent="0.2">
      <c r="V157" s="130" t="s">
        <v>251</v>
      </c>
    </row>
    <row r="158" spans="22:22" x14ac:dyDescent="0.2">
      <c r="V158" s="130" t="s">
        <v>252</v>
      </c>
    </row>
    <row r="159" spans="22:22" x14ac:dyDescent="0.2">
      <c r="V159" s="130" t="s">
        <v>300</v>
      </c>
    </row>
    <row r="160" spans="22:22" x14ac:dyDescent="0.2">
      <c r="V160" s="130" t="s">
        <v>301</v>
      </c>
    </row>
    <row r="161" spans="22:22" x14ac:dyDescent="0.2">
      <c r="V161" s="130" t="s">
        <v>302</v>
      </c>
    </row>
    <row r="162" spans="22:22" x14ac:dyDescent="0.2">
      <c r="V162" s="130" t="s">
        <v>256</v>
      </c>
    </row>
    <row r="163" spans="22:22" x14ac:dyDescent="0.2">
      <c r="V163" s="130" t="s">
        <v>303</v>
      </c>
    </row>
    <row r="164" spans="22:22" x14ac:dyDescent="0.2">
      <c r="V164" s="130" t="s">
        <v>304</v>
      </c>
    </row>
    <row r="165" spans="22:22" x14ac:dyDescent="0.2">
      <c r="V165" s="130" t="s">
        <v>259</v>
      </c>
    </row>
    <row r="166" spans="22:22" x14ac:dyDescent="0.2">
      <c r="V166" s="130" t="s">
        <v>260</v>
      </c>
    </row>
    <row r="167" spans="22:22" x14ac:dyDescent="0.2">
      <c r="V167" s="130" t="s">
        <v>305</v>
      </c>
    </row>
    <row r="168" spans="22:22" x14ac:dyDescent="0.2">
      <c r="V168" s="130" t="s">
        <v>306</v>
      </c>
    </row>
    <row r="169" spans="22:22" x14ac:dyDescent="0.2">
      <c r="V169" s="130" t="s">
        <v>307</v>
      </c>
    </row>
    <row r="170" spans="22:22" x14ac:dyDescent="0.2">
      <c r="V170" s="130" t="s">
        <v>264</v>
      </c>
    </row>
    <row r="171" spans="22:22" x14ac:dyDescent="0.2">
      <c r="V171" s="130" t="s">
        <v>308</v>
      </c>
    </row>
    <row r="172" spans="22:22" x14ac:dyDescent="0.2">
      <c r="V172" s="130" t="s">
        <v>309</v>
      </c>
    </row>
    <row r="173" spans="22:22" x14ac:dyDescent="0.2">
      <c r="V173" s="130" t="s">
        <v>267</v>
      </c>
    </row>
    <row r="174" spans="22:22" x14ac:dyDescent="0.2">
      <c r="V174" s="130" t="s">
        <v>268</v>
      </c>
    </row>
    <row r="175" spans="22:22" x14ac:dyDescent="0.2">
      <c r="V175" s="130" t="s">
        <v>310</v>
      </c>
    </row>
    <row r="176" spans="22:22" x14ac:dyDescent="0.2">
      <c r="V176" s="130" t="s">
        <v>311</v>
      </c>
    </row>
    <row r="177" spans="22:22" x14ac:dyDescent="0.2">
      <c r="V177" s="130" t="s">
        <v>312</v>
      </c>
    </row>
    <row r="178" spans="22:22" x14ac:dyDescent="0.2">
      <c r="V178" s="130" t="s">
        <v>272</v>
      </c>
    </row>
    <row r="179" spans="22:22" x14ac:dyDescent="0.2">
      <c r="V179" s="130" t="s">
        <v>313</v>
      </c>
    </row>
    <row r="180" spans="22:22" x14ac:dyDescent="0.2">
      <c r="V180" s="130" t="s">
        <v>314</v>
      </c>
    </row>
    <row r="181" spans="22:22" x14ac:dyDescent="0.2">
      <c r="V181" s="130" t="s">
        <v>315</v>
      </c>
    </row>
    <row r="182" spans="22:22" x14ac:dyDescent="0.2">
      <c r="V182" s="130" t="s">
        <v>316</v>
      </c>
    </row>
    <row r="183" spans="22:22" x14ac:dyDescent="0.2">
      <c r="V183" s="130" t="s">
        <v>317</v>
      </c>
    </row>
    <row r="184" spans="22:22" x14ac:dyDescent="0.2">
      <c r="V184" s="130" t="s">
        <v>318</v>
      </c>
    </row>
    <row r="185" spans="22:22" x14ac:dyDescent="0.2">
      <c r="V185" s="130" t="s">
        <v>319</v>
      </c>
    </row>
    <row r="186" spans="22:22" x14ac:dyDescent="0.2">
      <c r="V186" s="130" t="s">
        <v>320</v>
      </c>
    </row>
    <row r="187" spans="22:22" x14ac:dyDescent="0.2">
      <c r="V187" s="130" t="s">
        <v>321</v>
      </c>
    </row>
    <row r="188" spans="22:22" x14ac:dyDescent="0.2">
      <c r="V188" s="130" t="s">
        <v>322</v>
      </c>
    </row>
    <row r="189" spans="22:22" x14ac:dyDescent="0.2">
      <c r="V189" s="130" t="s">
        <v>323</v>
      </c>
    </row>
    <row r="190" spans="22:22" x14ac:dyDescent="0.2">
      <c r="V190" s="130" t="s">
        <v>324</v>
      </c>
    </row>
    <row r="191" spans="22:22" x14ac:dyDescent="0.2">
      <c r="V191" s="130" t="s">
        <v>325</v>
      </c>
    </row>
    <row r="192" spans="22:22" x14ac:dyDescent="0.2">
      <c r="V192" s="130" t="s">
        <v>326</v>
      </c>
    </row>
    <row r="193" spans="22:22" x14ac:dyDescent="0.2">
      <c r="V193" s="130" t="s">
        <v>327</v>
      </c>
    </row>
    <row r="194" spans="22:22" x14ac:dyDescent="0.2">
      <c r="V194" s="130" t="s">
        <v>328</v>
      </c>
    </row>
    <row r="195" spans="22:22" x14ac:dyDescent="0.2">
      <c r="V195" s="130" t="s">
        <v>329</v>
      </c>
    </row>
    <row r="196" spans="22:22" x14ac:dyDescent="0.2">
      <c r="V196" s="130" t="s">
        <v>330</v>
      </c>
    </row>
    <row r="197" spans="22:22" x14ac:dyDescent="0.2">
      <c r="V197" s="130" t="s">
        <v>331</v>
      </c>
    </row>
    <row r="198" spans="22:22" x14ac:dyDescent="0.2">
      <c r="V198" s="130" t="s">
        <v>332</v>
      </c>
    </row>
    <row r="199" spans="22:22" x14ac:dyDescent="0.2">
      <c r="V199" s="130" t="s">
        <v>333</v>
      </c>
    </row>
    <row r="200" spans="22:22" x14ac:dyDescent="0.2">
      <c r="V200" s="130" t="s">
        <v>334</v>
      </c>
    </row>
    <row r="201" spans="22:22" x14ac:dyDescent="0.2">
      <c r="V201" s="130" t="s">
        <v>335</v>
      </c>
    </row>
    <row r="202" spans="22:22" x14ac:dyDescent="0.2">
      <c r="V202" s="130" t="s">
        <v>336</v>
      </c>
    </row>
    <row r="203" spans="22:22" x14ac:dyDescent="0.2">
      <c r="V203" s="130" t="s">
        <v>337</v>
      </c>
    </row>
    <row r="204" spans="22:22" x14ac:dyDescent="0.2">
      <c r="V204" s="130" t="s">
        <v>338</v>
      </c>
    </row>
    <row r="205" spans="22:22" x14ac:dyDescent="0.2">
      <c r="V205" s="130" t="s">
        <v>339</v>
      </c>
    </row>
    <row r="206" spans="22:22" x14ac:dyDescent="0.2">
      <c r="V206" s="130" t="s">
        <v>340</v>
      </c>
    </row>
    <row r="207" spans="22:22" x14ac:dyDescent="0.2">
      <c r="V207" s="130" t="s">
        <v>341</v>
      </c>
    </row>
    <row r="208" spans="22:22" x14ac:dyDescent="0.2">
      <c r="V208" s="130" t="s">
        <v>342</v>
      </c>
    </row>
    <row r="209" spans="22:22" x14ac:dyDescent="0.2">
      <c r="V209" s="130" t="s">
        <v>343</v>
      </c>
    </row>
    <row r="210" spans="22:22" x14ac:dyDescent="0.2">
      <c r="V210" s="130" t="s">
        <v>344</v>
      </c>
    </row>
    <row r="211" spans="22:22" x14ac:dyDescent="0.2">
      <c r="V211" s="130" t="s">
        <v>345</v>
      </c>
    </row>
    <row r="212" spans="22:22" x14ac:dyDescent="0.2">
      <c r="V212" s="130" t="s">
        <v>346</v>
      </c>
    </row>
    <row r="213" spans="22:22" x14ac:dyDescent="0.2">
      <c r="V213" s="130" t="s">
        <v>347</v>
      </c>
    </row>
    <row r="214" spans="22:22" x14ac:dyDescent="0.2">
      <c r="V214" s="130" t="s">
        <v>348</v>
      </c>
    </row>
    <row r="215" spans="22:22" x14ac:dyDescent="0.2">
      <c r="V215" s="130" t="s">
        <v>349</v>
      </c>
    </row>
    <row r="216" spans="22:22" x14ac:dyDescent="0.2">
      <c r="V216" s="130" t="s">
        <v>350</v>
      </c>
    </row>
    <row r="217" spans="22:22" x14ac:dyDescent="0.2">
      <c r="V217" s="130" t="s">
        <v>351</v>
      </c>
    </row>
    <row r="218" spans="22:22" x14ac:dyDescent="0.2">
      <c r="V218" s="130" t="s">
        <v>352</v>
      </c>
    </row>
    <row r="219" spans="22:22" x14ac:dyDescent="0.2">
      <c r="V219" s="130" t="s">
        <v>353</v>
      </c>
    </row>
    <row r="220" spans="22:22" x14ac:dyDescent="0.2">
      <c r="V220" s="130" t="s">
        <v>354</v>
      </c>
    </row>
    <row r="221" spans="22:22" x14ac:dyDescent="0.2">
      <c r="V221" s="130" t="s">
        <v>355</v>
      </c>
    </row>
    <row r="222" spans="22:22" x14ac:dyDescent="0.2">
      <c r="V222" s="130" t="s">
        <v>356</v>
      </c>
    </row>
    <row r="223" spans="22:22" x14ac:dyDescent="0.2">
      <c r="V223" s="130" t="s">
        <v>357</v>
      </c>
    </row>
    <row r="224" spans="22:22" x14ac:dyDescent="0.2">
      <c r="V224" s="130" t="s">
        <v>358</v>
      </c>
    </row>
    <row r="225" spans="22:22" x14ac:dyDescent="0.2">
      <c r="V225" s="130" t="s">
        <v>359</v>
      </c>
    </row>
    <row r="226" spans="22:22" x14ac:dyDescent="0.2">
      <c r="V226" s="130" t="s">
        <v>360</v>
      </c>
    </row>
    <row r="227" spans="22:22" x14ac:dyDescent="0.2">
      <c r="V227" s="130" t="s">
        <v>361</v>
      </c>
    </row>
    <row r="228" spans="22:22" x14ac:dyDescent="0.2">
      <c r="V228" s="130" t="s">
        <v>362</v>
      </c>
    </row>
    <row r="229" spans="22:22" x14ac:dyDescent="0.2">
      <c r="V229" s="130" t="s">
        <v>363</v>
      </c>
    </row>
    <row r="230" spans="22:22" x14ac:dyDescent="0.2">
      <c r="V230" s="130" t="s">
        <v>364</v>
      </c>
    </row>
    <row r="231" spans="22:22" x14ac:dyDescent="0.2">
      <c r="V231" s="130" t="s">
        <v>365</v>
      </c>
    </row>
    <row r="232" spans="22:22" x14ac:dyDescent="0.2">
      <c r="V232" s="130" t="s">
        <v>366</v>
      </c>
    </row>
    <row r="233" spans="22:22" x14ac:dyDescent="0.2">
      <c r="V233" s="130" t="s">
        <v>367</v>
      </c>
    </row>
    <row r="234" spans="22:22" x14ac:dyDescent="0.2">
      <c r="V234" s="130" t="s">
        <v>368</v>
      </c>
    </row>
    <row r="235" spans="22:22" x14ac:dyDescent="0.2">
      <c r="V235" s="130" t="s">
        <v>369</v>
      </c>
    </row>
    <row r="236" spans="22:22" x14ac:dyDescent="0.2">
      <c r="V236" s="130" t="s">
        <v>370</v>
      </c>
    </row>
    <row r="237" spans="22:22" x14ac:dyDescent="0.2">
      <c r="V237" s="130" t="s">
        <v>371</v>
      </c>
    </row>
    <row r="238" spans="22:22" x14ac:dyDescent="0.2">
      <c r="V238" s="130" t="s">
        <v>372</v>
      </c>
    </row>
    <row r="239" spans="22:22" x14ac:dyDescent="0.2">
      <c r="V239" s="130" t="s">
        <v>373</v>
      </c>
    </row>
    <row r="240" spans="22:22" x14ac:dyDescent="0.2">
      <c r="V240" s="130" t="s">
        <v>374</v>
      </c>
    </row>
    <row r="241" spans="22:22" x14ac:dyDescent="0.2">
      <c r="V241" s="130" t="s">
        <v>375</v>
      </c>
    </row>
    <row r="242" spans="22:22" x14ac:dyDescent="0.2">
      <c r="V242" s="130" t="s">
        <v>376</v>
      </c>
    </row>
    <row r="243" spans="22:22" x14ac:dyDescent="0.2">
      <c r="V243" s="130" t="s">
        <v>377</v>
      </c>
    </row>
    <row r="244" spans="22:22" x14ac:dyDescent="0.2">
      <c r="V244" s="130" t="s">
        <v>378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64"/>
  <sheetViews>
    <sheetView topLeftCell="A131" workbookViewId="0">
      <selection activeCell="C161" sqref="C161"/>
    </sheetView>
  </sheetViews>
  <sheetFormatPr defaultRowHeight="12.75" x14ac:dyDescent="0.2"/>
  <cols>
    <col min="1" max="2" width="16" customWidth="1"/>
    <col min="3" max="8" width="15.42578125" customWidth="1"/>
    <col min="9" max="9" width="14.85546875" customWidth="1"/>
    <col min="10" max="10" width="15" customWidth="1"/>
  </cols>
  <sheetData>
    <row r="1" spans="1:9" ht="15.95" customHeight="1" x14ac:dyDescent="0.2">
      <c r="A1" s="98" t="s">
        <v>123</v>
      </c>
    </row>
    <row r="2" spans="1:9" ht="15.95" customHeight="1" x14ac:dyDescent="0.2">
      <c r="A2" s="98" t="s">
        <v>124</v>
      </c>
    </row>
    <row r="3" spans="1:9" ht="15.95" customHeight="1" x14ac:dyDescent="0.2">
      <c r="A3" s="98" t="s">
        <v>125</v>
      </c>
    </row>
    <row r="4" spans="1:9" ht="15.95" customHeight="1" x14ac:dyDescent="0.2">
      <c r="A4" s="98" t="s">
        <v>126</v>
      </c>
    </row>
    <row r="5" spans="1:9" ht="15.95" customHeight="1" x14ac:dyDescent="0.2">
      <c r="A5" s="98" t="s">
        <v>166</v>
      </c>
    </row>
    <row r="6" spans="1:9" x14ac:dyDescent="0.2">
      <c r="A6" s="5"/>
    </row>
    <row r="7" spans="1:9" ht="15" customHeight="1" x14ac:dyDescent="0.2">
      <c r="A7" s="100" t="s">
        <v>127</v>
      </c>
    </row>
    <row r="8" spans="1:9" x14ac:dyDescent="0.2">
      <c r="A8" s="5"/>
    </row>
    <row r="9" spans="1:9" ht="14.1" customHeight="1" x14ac:dyDescent="0.2">
      <c r="A9" s="101" t="s">
        <v>167</v>
      </c>
    </row>
    <row r="10" spans="1:9" x14ac:dyDescent="0.2">
      <c r="A10" s="5"/>
    </row>
    <row r="11" spans="1:9" ht="33.950000000000003" customHeight="1" x14ac:dyDescent="0.2">
      <c r="A11" s="5"/>
      <c r="B11" s="103" t="s">
        <v>0</v>
      </c>
      <c r="C11" s="103" t="s">
        <v>1</v>
      </c>
      <c r="D11" s="103" t="s">
        <v>2</v>
      </c>
      <c r="E11" s="103" t="s">
        <v>3</v>
      </c>
      <c r="F11" s="103" t="s">
        <v>4</v>
      </c>
      <c r="G11" s="103" t="s">
        <v>5</v>
      </c>
      <c r="H11" s="103" t="s">
        <v>6</v>
      </c>
      <c r="I11" s="104" t="s">
        <v>7</v>
      </c>
    </row>
    <row r="12" spans="1:9" ht="20.100000000000001" customHeight="1" x14ac:dyDescent="0.2">
      <c r="A12" s="105" t="s">
        <v>128</v>
      </c>
      <c r="B12" s="106">
        <v>4541</v>
      </c>
      <c r="C12" s="106">
        <v>12035</v>
      </c>
      <c r="D12" s="106">
        <v>34702</v>
      </c>
      <c r="E12" s="106">
        <v>25763</v>
      </c>
      <c r="F12" s="106">
        <v>11784</v>
      </c>
      <c r="G12" s="106">
        <v>506</v>
      </c>
      <c r="H12" s="106">
        <v>7226</v>
      </c>
      <c r="I12" s="107">
        <v>96557</v>
      </c>
    </row>
    <row r="13" spans="1:9" x14ac:dyDescent="0.2">
      <c r="A13" s="5"/>
      <c r="B13" s="102"/>
      <c r="C13" s="102"/>
      <c r="D13" s="102"/>
      <c r="E13" s="102"/>
      <c r="F13" s="102"/>
      <c r="G13" s="102"/>
      <c r="H13" s="102"/>
      <c r="I13" s="102"/>
    </row>
    <row r="14" spans="1:9" ht="18" customHeight="1" x14ac:dyDescent="0.2">
      <c r="A14" s="99" t="s">
        <v>8</v>
      </c>
      <c r="B14" s="108" t="s">
        <v>0</v>
      </c>
      <c r="C14" s="108" t="s">
        <v>1</v>
      </c>
      <c r="D14" s="108" t="s">
        <v>2</v>
      </c>
      <c r="E14" s="108" t="s">
        <v>3</v>
      </c>
      <c r="F14" s="108" t="s">
        <v>4</v>
      </c>
      <c r="G14" s="108" t="s">
        <v>5</v>
      </c>
      <c r="H14" s="108" t="s">
        <v>6</v>
      </c>
      <c r="I14" s="109"/>
    </row>
    <row r="15" spans="1:9" ht="20.100000000000001" customHeight="1" x14ac:dyDescent="0.2">
      <c r="A15" s="105" t="s">
        <v>9</v>
      </c>
      <c r="B15" s="106">
        <v>16</v>
      </c>
      <c r="C15" s="106">
        <v>103</v>
      </c>
      <c r="D15" s="106">
        <v>339</v>
      </c>
      <c r="E15" s="106">
        <v>206</v>
      </c>
      <c r="F15" s="106">
        <v>65</v>
      </c>
      <c r="G15" s="106">
        <v>1</v>
      </c>
      <c r="H15" s="106">
        <v>27</v>
      </c>
      <c r="I15" s="107">
        <v>757</v>
      </c>
    </row>
    <row r="16" spans="1:9" ht="20.100000000000001" customHeight="1" x14ac:dyDescent="0.2">
      <c r="A16" s="105" t="s">
        <v>10</v>
      </c>
      <c r="B16" s="110"/>
      <c r="C16" s="110">
        <v>5</v>
      </c>
      <c r="D16" s="110">
        <v>22</v>
      </c>
      <c r="E16" s="110">
        <v>10</v>
      </c>
      <c r="F16" s="110">
        <v>3</v>
      </c>
      <c r="G16" s="110"/>
      <c r="H16" s="110">
        <v>3</v>
      </c>
      <c r="I16" s="107">
        <v>43</v>
      </c>
    </row>
    <row r="17" spans="1:9" x14ac:dyDescent="0.2">
      <c r="A17" s="5"/>
      <c r="B17" s="102"/>
      <c r="C17" s="102"/>
      <c r="D17" s="102"/>
      <c r="E17" s="102"/>
      <c r="F17" s="102"/>
      <c r="G17" s="102"/>
      <c r="H17" s="102"/>
      <c r="I17" s="102"/>
    </row>
    <row r="18" spans="1:9" ht="18.95" customHeight="1" x14ac:dyDescent="0.2">
      <c r="A18" s="99" t="s">
        <v>11</v>
      </c>
      <c r="B18" s="108" t="s">
        <v>0</v>
      </c>
      <c r="C18" s="108" t="s">
        <v>1</v>
      </c>
      <c r="D18" s="108" t="s">
        <v>2</v>
      </c>
      <c r="E18" s="108" t="s">
        <v>3</v>
      </c>
      <c r="F18" s="108" t="s">
        <v>4</v>
      </c>
      <c r="G18" s="108" t="s">
        <v>5</v>
      </c>
      <c r="H18" s="108" t="s">
        <v>6</v>
      </c>
      <c r="I18" s="109"/>
    </row>
    <row r="19" spans="1:9" ht="20.100000000000001" customHeight="1" x14ac:dyDescent="0.2">
      <c r="A19" s="105" t="s">
        <v>9</v>
      </c>
      <c r="B19" s="106">
        <v>3733</v>
      </c>
      <c r="C19" s="106">
        <v>21229</v>
      </c>
      <c r="D19" s="106">
        <v>83901</v>
      </c>
      <c r="E19" s="106">
        <v>48169</v>
      </c>
      <c r="F19" s="106">
        <v>9731</v>
      </c>
      <c r="G19" s="106">
        <v>620</v>
      </c>
      <c r="H19" s="106">
        <v>8444</v>
      </c>
      <c r="I19" s="107">
        <v>175827</v>
      </c>
    </row>
    <row r="20" spans="1:9" ht="20.100000000000001" customHeight="1" x14ac:dyDescent="0.2">
      <c r="A20" s="105" t="s">
        <v>10</v>
      </c>
      <c r="B20" s="110">
        <v>757</v>
      </c>
      <c r="C20" s="110">
        <v>2836</v>
      </c>
      <c r="D20" s="110">
        <v>16220</v>
      </c>
      <c r="E20" s="110">
        <v>8145</v>
      </c>
      <c r="F20" s="110">
        <v>864</v>
      </c>
      <c r="G20" s="110"/>
      <c r="H20" s="110">
        <v>560</v>
      </c>
      <c r="I20" s="107">
        <v>29382</v>
      </c>
    </row>
    <row r="21" spans="1:9" x14ac:dyDescent="0.2">
      <c r="A21" s="5"/>
      <c r="B21" s="102"/>
      <c r="C21" s="102"/>
      <c r="D21" s="102"/>
      <c r="E21" s="102"/>
      <c r="F21" s="102"/>
      <c r="G21" s="102"/>
      <c r="H21" s="102"/>
      <c r="I21" s="102"/>
    </row>
    <row r="22" spans="1:9" ht="20.100000000000001" customHeight="1" x14ac:dyDescent="0.2">
      <c r="A22" s="5"/>
      <c r="B22" s="108" t="s">
        <v>0</v>
      </c>
      <c r="C22" s="108" t="s">
        <v>1</v>
      </c>
      <c r="D22" s="108" t="s">
        <v>2</v>
      </c>
      <c r="E22" s="108" t="s">
        <v>3</v>
      </c>
      <c r="F22" s="108" t="s">
        <v>4</v>
      </c>
      <c r="G22" s="108" t="s">
        <v>5</v>
      </c>
      <c r="H22" s="108" t="s">
        <v>6</v>
      </c>
      <c r="I22" s="109"/>
    </row>
    <row r="23" spans="1:9" ht="18" customHeight="1" x14ac:dyDescent="0.2">
      <c r="A23" s="99" t="s">
        <v>12</v>
      </c>
      <c r="B23" s="108"/>
      <c r="C23" s="108"/>
      <c r="D23" s="108"/>
      <c r="E23" s="108"/>
      <c r="F23" s="108"/>
      <c r="G23" s="108"/>
      <c r="H23" s="108"/>
      <c r="I23" s="109"/>
    </row>
    <row r="24" spans="1:9" ht="20.100000000000001" customHeight="1" x14ac:dyDescent="0.2">
      <c r="A24" s="105" t="s">
        <v>13</v>
      </c>
      <c r="B24" s="106">
        <v>14825</v>
      </c>
      <c r="C24" s="106">
        <v>56310</v>
      </c>
      <c r="D24" s="106">
        <v>284800</v>
      </c>
      <c r="E24" s="106">
        <v>147126</v>
      </c>
      <c r="F24" s="106">
        <v>16401</v>
      </c>
      <c r="G24" s="106"/>
      <c r="H24" s="106">
        <v>19802</v>
      </c>
      <c r="I24" s="107">
        <v>539264</v>
      </c>
    </row>
    <row r="25" spans="1:9" ht="20.100000000000001" customHeight="1" x14ac:dyDescent="0.2">
      <c r="A25" s="105" t="s">
        <v>14</v>
      </c>
      <c r="B25" s="110">
        <v>2460</v>
      </c>
      <c r="C25" s="110">
        <v>9793</v>
      </c>
      <c r="D25" s="110">
        <v>49838</v>
      </c>
      <c r="E25" s="110">
        <v>26758</v>
      </c>
      <c r="F25" s="110">
        <v>2943</v>
      </c>
      <c r="G25" s="110"/>
      <c r="H25" s="110">
        <v>3353</v>
      </c>
      <c r="I25" s="107">
        <v>95145</v>
      </c>
    </row>
    <row r="26" spans="1:9" ht="20.100000000000001" customHeight="1" x14ac:dyDescent="0.2">
      <c r="A26" s="105" t="s">
        <v>15</v>
      </c>
      <c r="B26" s="106">
        <v>119</v>
      </c>
      <c r="C26" s="106">
        <v>597</v>
      </c>
      <c r="D26" s="106">
        <v>3112</v>
      </c>
      <c r="E26" s="106">
        <v>1575</v>
      </c>
      <c r="F26" s="106">
        <v>145</v>
      </c>
      <c r="G26" s="106"/>
      <c r="H26" s="106">
        <v>49</v>
      </c>
      <c r="I26" s="107">
        <v>5597</v>
      </c>
    </row>
    <row r="27" spans="1:9" ht="20.100000000000001" customHeight="1" x14ac:dyDescent="0.2">
      <c r="A27" s="105" t="s">
        <v>16</v>
      </c>
      <c r="B27" s="110">
        <v>1449</v>
      </c>
      <c r="C27" s="110">
        <v>6470</v>
      </c>
      <c r="D27" s="110">
        <v>33959</v>
      </c>
      <c r="E27" s="110">
        <v>17748</v>
      </c>
      <c r="F27" s="110">
        <v>1174</v>
      </c>
      <c r="G27" s="110"/>
      <c r="H27" s="110">
        <v>209</v>
      </c>
      <c r="I27" s="107">
        <v>61009</v>
      </c>
    </row>
    <row r="28" spans="1:9" ht="20.100000000000001" customHeight="1" x14ac:dyDescent="0.2">
      <c r="A28" s="105" t="s">
        <v>17</v>
      </c>
      <c r="B28" s="106">
        <v>1529</v>
      </c>
      <c r="C28" s="106">
        <v>6436</v>
      </c>
      <c r="D28" s="106">
        <v>30213</v>
      </c>
      <c r="E28" s="106">
        <v>17580</v>
      </c>
      <c r="F28" s="106">
        <v>1006</v>
      </c>
      <c r="G28" s="106"/>
      <c r="H28" s="106">
        <v>281</v>
      </c>
      <c r="I28" s="107">
        <v>57045</v>
      </c>
    </row>
    <row r="29" spans="1:9" x14ac:dyDescent="0.2">
      <c r="A29" s="5"/>
      <c r="B29" s="102"/>
      <c r="C29" s="102"/>
      <c r="D29" s="102"/>
      <c r="E29" s="102"/>
      <c r="F29" s="102"/>
      <c r="G29" s="102"/>
      <c r="H29" s="102"/>
      <c r="I29" s="102"/>
    </row>
    <row r="30" spans="1:9" ht="20.100000000000001" customHeight="1" x14ac:dyDescent="0.2">
      <c r="A30" s="5"/>
      <c r="B30" s="108" t="s">
        <v>0</v>
      </c>
      <c r="C30" s="108" t="s">
        <v>1</v>
      </c>
      <c r="D30" s="108" t="s">
        <v>2</v>
      </c>
      <c r="E30" s="108" t="s">
        <v>3</v>
      </c>
      <c r="F30" s="108" t="s">
        <v>4</v>
      </c>
      <c r="G30" s="108" t="s">
        <v>5</v>
      </c>
      <c r="H30" s="108" t="s">
        <v>6</v>
      </c>
      <c r="I30" s="109"/>
    </row>
    <row r="31" spans="1:9" ht="20.100000000000001" customHeight="1" x14ac:dyDescent="0.2">
      <c r="A31" s="105" t="s">
        <v>18</v>
      </c>
      <c r="B31" s="106">
        <v>319</v>
      </c>
      <c r="C31" s="106">
        <v>2302</v>
      </c>
      <c r="D31" s="106">
        <v>11918</v>
      </c>
      <c r="E31" s="106">
        <v>6298</v>
      </c>
      <c r="F31" s="106">
        <v>351</v>
      </c>
      <c r="G31" s="106"/>
      <c r="H31" s="106">
        <v>9148</v>
      </c>
      <c r="I31" s="107">
        <v>30336</v>
      </c>
    </row>
    <row r="32" spans="1:9" x14ac:dyDescent="0.2">
      <c r="A32" s="5"/>
      <c r="B32" s="102"/>
      <c r="C32" s="102"/>
      <c r="D32" s="102"/>
      <c r="E32" s="102"/>
      <c r="F32" s="102"/>
      <c r="G32" s="102"/>
      <c r="H32" s="102"/>
      <c r="I32" s="102"/>
    </row>
    <row r="33" spans="1:9" ht="20.100000000000001" customHeight="1" x14ac:dyDescent="0.2">
      <c r="A33" s="5"/>
      <c r="B33" s="108" t="s">
        <v>0</v>
      </c>
      <c r="C33" s="108" t="s">
        <v>1</v>
      </c>
      <c r="D33" s="108" t="s">
        <v>2</v>
      </c>
      <c r="E33" s="108" t="s">
        <v>3</v>
      </c>
      <c r="F33" s="108" t="s">
        <v>4</v>
      </c>
      <c r="G33" s="108" t="s">
        <v>5</v>
      </c>
      <c r="H33" s="108" t="s">
        <v>6</v>
      </c>
      <c r="I33" s="109"/>
    </row>
    <row r="34" spans="1:9" ht="15.95" customHeight="1" x14ac:dyDescent="0.2">
      <c r="A34" s="99" t="s">
        <v>19</v>
      </c>
      <c r="B34" s="108"/>
      <c r="C34" s="108"/>
      <c r="D34" s="108"/>
      <c r="E34" s="108"/>
      <c r="F34" s="108"/>
      <c r="G34" s="108"/>
      <c r="H34" s="108"/>
      <c r="I34" s="109"/>
    </row>
    <row r="35" spans="1:9" ht="20.100000000000001" customHeight="1" x14ac:dyDescent="0.2">
      <c r="A35" s="105" t="s">
        <v>13</v>
      </c>
      <c r="B35" s="106">
        <v>3822</v>
      </c>
      <c r="C35" s="106">
        <v>10226</v>
      </c>
      <c r="D35" s="106">
        <v>48722</v>
      </c>
      <c r="E35" s="106">
        <v>23652</v>
      </c>
      <c r="F35" s="106">
        <v>3187</v>
      </c>
      <c r="G35" s="106"/>
      <c r="H35" s="106">
        <v>7316</v>
      </c>
      <c r="I35" s="107">
        <v>96925</v>
      </c>
    </row>
    <row r="36" spans="1:9" ht="20.100000000000001" customHeight="1" x14ac:dyDescent="0.2">
      <c r="A36" s="105" t="s">
        <v>20</v>
      </c>
      <c r="B36" s="110">
        <v>25106</v>
      </c>
      <c r="C36" s="110">
        <v>54120</v>
      </c>
      <c r="D36" s="110">
        <v>255467</v>
      </c>
      <c r="E36" s="110">
        <v>127736</v>
      </c>
      <c r="F36" s="110">
        <v>24486</v>
      </c>
      <c r="G36" s="110">
        <v>6</v>
      </c>
      <c r="H36" s="110">
        <v>32305</v>
      </c>
      <c r="I36" s="107">
        <v>519226</v>
      </c>
    </row>
    <row r="37" spans="1:9" x14ac:dyDescent="0.2">
      <c r="A37" s="5"/>
      <c r="B37" s="102"/>
      <c r="C37" s="102"/>
      <c r="D37" s="102"/>
      <c r="E37" s="102"/>
      <c r="F37" s="102"/>
      <c r="G37" s="102"/>
      <c r="H37" s="102"/>
      <c r="I37" s="102"/>
    </row>
    <row r="38" spans="1:9" ht="15.95" customHeight="1" x14ac:dyDescent="0.2">
      <c r="A38" s="108" t="s">
        <v>0</v>
      </c>
      <c r="B38" s="108" t="s">
        <v>1</v>
      </c>
      <c r="C38" s="108" t="s">
        <v>2</v>
      </c>
      <c r="D38" s="108" t="s">
        <v>3</v>
      </c>
      <c r="E38" s="108" t="s">
        <v>4</v>
      </c>
      <c r="F38" s="108" t="s">
        <v>5</v>
      </c>
      <c r="G38" s="108" t="s">
        <v>6</v>
      </c>
      <c r="H38" s="109"/>
      <c r="I38" s="102"/>
    </row>
    <row r="39" spans="1:9" ht="20.100000000000001" customHeight="1" x14ac:dyDescent="0.2">
      <c r="A39" s="111">
        <v>58676</v>
      </c>
      <c r="B39" s="111">
        <v>182462</v>
      </c>
      <c r="C39" s="111">
        <v>853213</v>
      </c>
      <c r="D39" s="111">
        <v>450766</v>
      </c>
      <c r="E39" s="111">
        <v>72140</v>
      </c>
      <c r="F39" s="111">
        <v>1133</v>
      </c>
      <c r="G39" s="111">
        <v>88723</v>
      </c>
      <c r="H39" s="107">
        <v>1707113</v>
      </c>
    </row>
    <row r="40" spans="1:9" x14ac:dyDescent="0.2">
      <c r="A40" s="5"/>
      <c r="B40" s="102"/>
      <c r="C40" s="102"/>
      <c r="D40" s="102"/>
      <c r="E40" s="102"/>
      <c r="F40" s="102"/>
      <c r="G40" s="102"/>
      <c r="H40" s="102"/>
    </row>
    <row r="41" spans="1:9" ht="15.95" customHeight="1" x14ac:dyDescent="0.2">
      <c r="A41" s="98" t="s">
        <v>123</v>
      </c>
      <c r="B41" s="102"/>
      <c r="C41" s="102"/>
      <c r="D41" s="102"/>
      <c r="E41" s="102"/>
      <c r="F41" s="102"/>
      <c r="G41" s="102"/>
      <c r="H41" s="102"/>
    </row>
    <row r="42" spans="1:9" ht="15.95" customHeight="1" x14ac:dyDescent="0.2">
      <c r="A42" s="98" t="s">
        <v>124</v>
      </c>
    </row>
    <row r="43" spans="1:9" ht="15.95" customHeight="1" x14ac:dyDescent="0.2">
      <c r="A43" s="98" t="s">
        <v>125</v>
      </c>
    </row>
    <row r="44" spans="1:9" ht="15.95" customHeight="1" x14ac:dyDescent="0.2">
      <c r="A44" s="98" t="s">
        <v>126</v>
      </c>
    </row>
    <row r="45" spans="1:9" ht="15.95" customHeight="1" x14ac:dyDescent="0.2">
      <c r="A45" s="98" t="s">
        <v>166</v>
      </c>
    </row>
    <row r="46" spans="1:9" x14ac:dyDescent="0.2">
      <c r="A46" s="5"/>
    </row>
    <row r="47" spans="1:9" ht="15" customHeight="1" x14ac:dyDescent="0.2">
      <c r="A47" s="100" t="s">
        <v>127</v>
      </c>
    </row>
    <row r="48" spans="1:9" x14ac:dyDescent="0.2">
      <c r="A48" s="5"/>
    </row>
    <row r="49" spans="1:16" x14ac:dyDescent="0.2">
      <c r="A49" s="101" t="s">
        <v>167</v>
      </c>
    </row>
    <row r="50" spans="1:16" x14ac:dyDescent="0.2">
      <c r="A50" s="5"/>
    </row>
    <row r="51" spans="1:16" ht="20.100000000000001" customHeight="1" x14ac:dyDescent="0.2">
      <c r="A51" s="5"/>
      <c r="B51" s="102"/>
      <c r="C51" s="133" t="s">
        <v>0</v>
      </c>
      <c r="D51" s="134"/>
      <c r="E51" s="133" t="s">
        <v>1</v>
      </c>
      <c r="F51" s="134"/>
      <c r="G51" s="133" t="s">
        <v>2</v>
      </c>
      <c r="H51" s="134"/>
      <c r="I51" s="133" t="s">
        <v>3</v>
      </c>
      <c r="J51" s="134"/>
      <c r="K51" s="133" t="s">
        <v>4</v>
      </c>
      <c r="L51" s="134"/>
      <c r="M51" s="133" t="s">
        <v>5</v>
      </c>
      <c r="N51" s="134"/>
      <c r="O51" s="133" t="s">
        <v>6</v>
      </c>
      <c r="P51" s="134"/>
    </row>
    <row r="52" spans="1:16" ht="18.95" customHeight="1" x14ac:dyDescent="0.2">
      <c r="A52" s="113" t="s">
        <v>21</v>
      </c>
      <c r="B52" s="113" t="s">
        <v>22</v>
      </c>
      <c r="C52" s="106">
        <v>118</v>
      </c>
      <c r="D52" s="106">
        <v>2.0110436975935599E-3</v>
      </c>
      <c r="E52" s="106">
        <v>356</v>
      </c>
      <c r="F52" s="106">
        <v>1.9510911861099799E-3</v>
      </c>
      <c r="G52" s="106">
        <v>1732</v>
      </c>
      <c r="H52" s="106">
        <v>2.0299737580182198E-3</v>
      </c>
      <c r="I52" s="106">
        <v>938</v>
      </c>
      <c r="J52" s="106">
        <v>2.0809022863303799E-3</v>
      </c>
      <c r="K52" s="106">
        <v>90</v>
      </c>
      <c r="L52" s="106">
        <v>1.2475741613529299E-3</v>
      </c>
      <c r="M52" s="106"/>
      <c r="N52" s="106"/>
      <c r="O52" s="106"/>
      <c r="P52" s="106"/>
    </row>
    <row r="53" spans="1:16" ht="18.95" customHeight="1" x14ac:dyDescent="0.2">
      <c r="A53" s="113" t="s">
        <v>23</v>
      </c>
      <c r="B53" s="113" t="s">
        <v>24</v>
      </c>
      <c r="C53" s="110">
        <v>20</v>
      </c>
      <c r="D53" s="110">
        <v>3.4085486399890901E-4</v>
      </c>
      <c r="E53" s="110">
        <v>119</v>
      </c>
      <c r="F53" s="110">
        <v>6.5219059310979801E-4</v>
      </c>
      <c r="G53" s="110">
        <v>702</v>
      </c>
      <c r="H53" s="110">
        <v>8.2277227374641501E-4</v>
      </c>
      <c r="I53" s="110">
        <v>474</v>
      </c>
      <c r="J53" s="110">
        <v>1.0515433728364601E-3</v>
      </c>
      <c r="K53" s="110">
        <v>16</v>
      </c>
      <c r="L53" s="110">
        <v>2.2179096201829801E-4</v>
      </c>
      <c r="M53" s="110"/>
      <c r="N53" s="110"/>
      <c r="O53" s="110"/>
      <c r="P53" s="110"/>
    </row>
    <row r="54" spans="1:16" ht="18.95" customHeight="1" x14ac:dyDescent="0.2">
      <c r="A54" s="113" t="s">
        <v>25</v>
      </c>
      <c r="B54" s="113" t="s">
        <v>26</v>
      </c>
      <c r="C54" s="106">
        <v>18975</v>
      </c>
      <c r="D54" s="106">
        <v>0.32338605221896499</v>
      </c>
      <c r="E54" s="106">
        <v>74799</v>
      </c>
      <c r="F54" s="106">
        <v>0.40994289221865399</v>
      </c>
      <c r="G54" s="106">
        <v>380017</v>
      </c>
      <c r="H54" s="106">
        <v>0.44539522956166899</v>
      </c>
      <c r="I54" s="106">
        <v>197469</v>
      </c>
      <c r="J54" s="106">
        <v>0.43807430019123</v>
      </c>
      <c r="K54" s="106">
        <v>20857</v>
      </c>
      <c r="L54" s="106">
        <v>0.28911838092597703</v>
      </c>
      <c r="M54" s="106"/>
      <c r="N54" s="106"/>
      <c r="O54" s="106"/>
      <c r="P54" s="106"/>
    </row>
    <row r="55" spans="1:16" x14ac:dyDescent="0.2">
      <c r="A55" s="5"/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1:16" ht="33.75" customHeight="1" x14ac:dyDescent="0.2">
      <c r="A56" s="5"/>
      <c r="B56" s="102"/>
      <c r="C56" s="135" t="s">
        <v>0</v>
      </c>
      <c r="D56" s="136"/>
      <c r="E56" s="135" t="s">
        <v>1</v>
      </c>
      <c r="F56" s="136"/>
      <c r="G56" s="135" t="s">
        <v>2</v>
      </c>
      <c r="H56" s="136"/>
      <c r="I56" s="135" t="s">
        <v>3</v>
      </c>
      <c r="J56" s="136"/>
      <c r="K56" s="135" t="s">
        <v>4</v>
      </c>
      <c r="L56" s="136"/>
      <c r="M56" s="135" t="s">
        <v>5</v>
      </c>
      <c r="N56" s="136"/>
      <c r="O56" s="135" t="s">
        <v>6</v>
      </c>
      <c r="P56" s="136"/>
    </row>
    <row r="57" spans="1:16" ht="18.95" customHeight="1" x14ac:dyDescent="0.2">
      <c r="A57" s="113" t="s">
        <v>27</v>
      </c>
      <c r="B57" s="113" t="s">
        <v>28</v>
      </c>
      <c r="C57" s="106">
        <v>1</v>
      </c>
      <c r="D57" s="106">
        <v>1.7042743199945501E-5</v>
      </c>
      <c r="E57" s="106"/>
      <c r="F57" s="106"/>
      <c r="G57" s="106">
        <v>13</v>
      </c>
      <c r="H57" s="106">
        <v>1.52365235878966E-5</v>
      </c>
      <c r="I57" s="106">
        <v>6</v>
      </c>
      <c r="J57" s="106">
        <v>1.33106756055248E-5</v>
      </c>
      <c r="K57" s="106">
        <v>2</v>
      </c>
      <c r="L57" s="106">
        <v>2.77238702522872E-5</v>
      </c>
      <c r="M57" s="106"/>
      <c r="N57" s="106"/>
      <c r="O57" s="106"/>
      <c r="P57" s="106"/>
    </row>
    <row r="58" spans="1:16" ht="18.95" customHeight="1" x14ac:dyDescent="0.2">
      <c r="A58" s="113" t="s">
        <v>29</v>
      </c>
      <c r="B58" s="113" t="s">
        <v>30</v>
      </c>
      <c r="C58" s="110">
        <v>3799</v>
      </c>
      <c r="D58" s="110">
        <v>6.4745381416592807E-2</v>
      </c>
      <c r="E58" s="110">
        <v>10180</v>
      </c>
      <c r="F58" s="110">
        <v>5.5792438973594503E-2</v>
      </c>
      <c r="G58" s="110">
        <v>48440</v>
      </c>
      <c r="H58" s="110">
        <v>5.6773630969054599E-2</v>
      </c>
      <c r="I58" s="110">
        <v>23522</v>
      </c>
      <c r="J58" s="110">
        <v>5.2182285265525798E-2</v>
      </c>
      <c r="K58" s="110">
        <v>3148</v>
      </c>
      <c r="L58" s="110">
        <v>4.3637371777100101E-2</v>
      </c>
      <c r="M58" s="110"/>
      <c r="N58" s="110"/>
      <c r="O58" s="110"/>
      <c r="P58" s="110"/>
    </row>
    <row r="59" spans="1:16" x14ac:dyDescent="0.2">
      <c r="A59" s="5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16" ht="20.100000000000001" customHeight="1" x14ac:dyDescent="0.2">
      <c r="A60" s="5"/>
      <c r="B60" s="102"/>
      <c r="C60" s="137" t="s">
        <v>0</v>
      </c>
      <c r="D60" s="138"/>
      <c r="E60" s="137" t="s">
        <v>1</v>
      </c>
      <c r="F60" s="138"/>
      <c r="G60" s="137" t="s">
        <v>2</v>
      </c>
      <c r="H60" s="138"/>
      <c r="I60" s="137" t="s">
        <v>3</v>
      </c>
      <c r="J60" s="138"/>
      <c r="K60" s="137" t="s">
        <v>4</v>
      </c>
      <c r="L60" s="138"/>
      <c r="M60" s="137" t="s">
        <v>5</v>
      </c>
      <c r="N60" s="138"/>
      <c r="O60" s="137" t="s">
        <v>6</v>
      </c>
      <c r="P60" s="138"/>
    </row>
    <row r="61" spans="1:16" ht="18.95" customHeight="1" x14ac:dyDescent="0.2">
      <c r="A61" s="113" t="s">
        <v>31</v>
      </c>
      <c r="B61" s="113" t="s">
        <v>32</v>
      </c>
      <c r="C61" s="106">
        <v>1</v>
      </c>
      <c r="D61" s="106">
        <v>1.7042743199945501E-5</v>
      </c>
      <c r="E61" s="106">
        <v>11</v>
      </c>
      <c r="F61" s="106">
        <v>6.02865254135108E-5</v>
      </c>
      <c r="G61" s="106">
        <v>64</v>
      </c>
      <c r="H61" s="106">
        <v>7.5010577663490801E-5</v>
      </c>
      <c r="I61" s="106">
        <v>32</v>
      </c>
      <c r="J61" s="106">
        <v>7.0990269896132403E-5</v>
      </c>
      <c r="K61" s="106">
        <v>2</v>
      </c>
      <c r="L61" s="106">
        <v>2.77238702522872E-5</v>
      </c>
      <c r="M61" s="106"/>
      <c r="N61" s="106"/>
      <c r="O61" s="106"/>
      <c r="P61" s="106"/>
    </row>
    <row r="62" spans="1:16" ht="18.95" customHeight="1" x14ac:dyDescent="0.2">
      <c r="A62" s="113" t="s">
        <v>33</v>
      </c>
      <c r="B62" s="113" t="s">
        <v>34</v>
      </c>
      <c r="C62" s="110">
        <v>7</v>
      </c>
      <c r="D62" s="110">
        <v>1.19299202399618E-4</v>
      </c>
      <c r="E62" s="110">
        <v>21</v>
      </c>
      <c r="F62" s="110">
        <v>1.15092457607611E-4</v>
      </c>
      <c r="G62" s="110">
        <v>222</v>
      </c>
      <c r="H62" s="110">
        <v>2.6019294127023398E-4</v>
      </c>
      <c r="I62" s="110">
        <v>87</v>
      </c>
      <c r="J62" s="110">
        <v>1.9300479628011E-4</v>
      </c>
      <c r="K62" s="110">
        <v>7</v>
      </c>
      <c r="L62" s="110">
        <v>9.7033545883005307E-5</v>
      </c>
      <c r="M62" s="110"/>
      <c r="N62" s="110"/>
      <c r="O62" s="110"/>
      <c r="P62" s="110"/>
    </row>
    <row r="63" spans="1:16" x14ac:dyDescent="0.2">
      <c r="A63" s="5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16" ht="20.100000000000001" customHeight="1" x14ac:dyDescent="0.2">
      <c r="A64" s="5"/>
      <c r="B64" s="102"/>
      <c r="C64" s="139" t="s">
        <v>0</v>
      </c>
      <c r="D64" s="140"/>
      <c r="E64" s="139" t="s">
        <v>1</v>
      </c>
      <c r="F64" s="140"/>
      <c r="G64" s="139" t="s">
        <v>2</v>
      </c>
      <c r="H64" s="140"/>
      <c r="I64" s="139" t="s">
        <v>3</v>
      </c>
      <c r="J64" s="140"/>
      <c r="K64" s="139" t="s">
        <v>4</v>
      </c>
      <c r="L64" s="140"/>
      <c r="M64" s="139" t="s">
        <v>5</v>
      </c>
      <c r="N64" s="140"/>
      <c r="O64" s="139" t="s">
        <v>6</v>
      </c>
      <c r="P64" s="140"/>
    </row>
    <row r="65" spans="1:16" ht="18.95" customHeight="1" x14ac:dyDescent="0.2">
      <c r="A65" s="113" t="s">
        <v>35</v>
      </c>
      <c r="B65" s="113" t="s">
        <v>36</v>
      </c>
      <c r="C65" s="106">
        <v>5173</v>
      </c>
      <c r="D65" s="106">
        <v>8.8162110573317895E-2</v>
      </c>
      <c r="E65" s="106">
        <v>20427</v>
      </c>
      <c r="F65" s="106">
        <v>0.11195207769288899</v>
      </c>
      <c r="G65" s="106">
        <v>93927</v>
      </c>
      <c r="H65" s="106">
        <v>0.110086227003105</v>
      </c>
      <c r="I65" s="106">
        <v>52938</v>
      </c>
      <c r="J65" s="106">
        <v>0.11744009086754501</v>
      </c>
      <c r="K65" s="106">
        <v>5857</v>
      </c>
      <c r="L65" s="106">
        <v>8.1189354033823102E-2</v>
      </c>
      <c r="M65" s="106"/>
      <c r="N65" s="106"/>
      <c r="O65" s="106"/>
      <c r="P65" s="106"/>
    </row>
    <row r="66" spans="1:16" ht="18.95" customHeight="1" x14ac:dyDescent="0.2">
      <c r="A66" s="113" t="s">
        <v>37</v>
      </c>
      <c r="B66" s="113" t="s">
        <v>38</v>
      </c>
      <c r="C66" s="110">
        <v>19775</v>
      </c>
      <c r="D66" s="110">
        <v>0.33702024677892201</v>
      </c>
      <c r="E66" s="110">
        <v>33286</v>
      </c>
      <c r="F66" s="110">
        <v>0.18242702590128401</v>
      </c>
      <c r="G66" s="110">
        <v>159594</v>
      </c>
      <c r="H66" s="110">
        <v>0.18705059580667399</v>
      </c>
      <c r="I66" s="110">
        <v>74008</v>
      </c>
      <c r="J66" s="110">
        <v>0.16418274670228</v>
      </c>
      <c r="K66" s="110">
        <v>18304</v>
      </c>
      <c r="L66" s="110">
        <v>0.25372886054893301</v>
      </c>
      <c r="M66" s="110"/>
      <c r="N66" s="110"/>
      <c r="O66" s="110"/>
      <c r="P66" s="110"/>
    </row>
    <row r="67" spans="1:16" x14ac:dyDescent="0.2">
      <c r="A67" s="5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6" ht="20.100000000000001" customHeight="1" x14ac:dyDescent="0.2">
      <c r="A68" s="5"/>
      <c r="B68" s="102"/>
      <c r="C68" s="139" t="s">
        <v>0</v>
      </c>
      <c r="D68" s="140"/>
      <c r="E68" s="139" t="s">
        <v>1</v>
      </c>
      <c r="F68" s="140"/>
      <c r="G68" s="139" t="s">
        <v>2</v>
      </c>
      <c r="H68" s="140"/>
      <c r="I68" s="139" t="s">
        <v>3</v>
      </c>
      <c r="J68" s="140"/>
      <c r="K68" s="139" t="s">
        <v>4</v>
      </c>
      <c r="L68" s="140"/>
      <c r="M68" s="139" t="s">
        <v>5</v>
      </c>
      <c r="N68" s="140"/>
      <c r="O68" s="139" t="s">
        <v>6</v>
      </c>
      <c r="P68" s="140"/>
    </row>
    <row r="69" spans="1:16" ht="18.95" customHeight="1" x14ac:dyDescent="0.2">
      <c r="A69" s="113" t="s">
        <v>39</v>
      </c>
      <c r="B69" s="113" t="s">
        <v>40</v>
      </c>
      <c r="C69" s="106">
        <v>1536</v>
      </c>
      <c r="D69" s="106">
        <v>2.6177653555116202E-2</v>
      </c>
      <c r="E69" s="106">
        <v>6449</v>
      </c>
      <c r="F69" s="106">
        <v>3.5344345671975502E-2</v>
      </c>
      <c r="G69" s="106">
        <v>30266</v>
      </c>
      <c r="H69" s="106">
        <v>3.5472970993175201E-2</v>
      </c>
      <c r="I69" s="106">
        <v>17608</v>
      </c>
      <c r="J69" s="106">
        <v>3.9062396010346799E-2</v>
      </c>
      <c r="K69" s="106">
        <v>1009</v>
      </c>
      <c r="L69" s="106">
        <v>1.3986692542278901E-2</v>
      </c>
      <c r="M69" s="106"/>
      <c r="N69" s="106"/>
      <c r="O69" s="106"/>
      <c r="P69" s="106"/>
    </row>
    <row r="70" spans="1:16" x14ac:dyDescent="0.2">
      <c r="A70" s="5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6" ht="20.100000000000001" customHeight="1" x14ac:dyDescent="0.2">
      <c r="A71" s="5"/>
      <c r="B71" s="102"/>
      <c r="C71" s="139" t="s">
        <v>0</v>
      </c>
      <c r="D71" s="140"/>
      <c r="E71" s="139" t="s">
        <v>1</v>
      </c>
      <c r="F71" s="140"/>
      <c r="G71" s="139" t="s">
        <v>2</v>
      </c>
      <c r="H71" s="140"/>
      <c r="I71" s="139" t="s">
        <v>3</v>
      </c>
      <c r="J71" s="140"/>
      <c r="K71" s="139" t="s">
        <v>4</v>
      </c>
      <c r="L71" s="140"/>
      <c r="M71" s="139" t="s">
        <v>5</v>
      </c>
      <c r="N71" s="140"/>
      <c r="O71" s="139" t="s">
        <v>6</v>
      </c>
      <c r="P71" s="140"/>
    </row>
    <row r="72" spans="1:16" ht="20.100000000000001" customHeight="1" x14ac:dyDescent="0.2">
      <c r="A72" s="113" t="s">
        <v>41</v>
      </c>
      <c r="B72" s="113" t="s">
        <v>42</v>
      </c>
      <c r="C72" s="106">
        <v>227</v>
      </c>
      <c r="D72" s="106">
        <v>3.8687027063876202E-3</v>
      </c>
      <c r="E72" s="106">
        <v>1394</v>
      </c>
      <c r="F72" s="106">
        <v>7.6399469478576404E-3</v>
      </c>
      <c r="G72" s="106">
        <v>6491</v>
      </c>
      <c r="H72" s="106">
        <v>7.6077134314643602E-3</v>
      </c>
      <c r="I72" s="106">
        <v>3749</v>
      </c>
      <c r="J72" s="106">
        <v>8.3169538075187604E-3</v>
      </c>
      <c r="K72" s="106">
        <v>627</v>
      </c>
      <c r="L72" s="106">
        <v>8.6914333240920398E-3</v>
      </c>
      <c r="M72" s="106"/>
      <c r="N72" s="106"/>
      <c r="O72" s="106"/>
      <c r="P72" s="106"/>
    </row>
    <row r="73" spans="1:16" x14ac:dyDescent="0.2">
      <c r="A73" s="5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6" ht="20.100000000000001" customHeight="1" x14ac:dyDescent="0.2">
      <c r="A74" s="5"/>
      <c r="B74" s="102"/>
      <c r="C74" s="139" t="s">
        <v>0</v>
      </c>
      <c r="D74" s="140"/>
      <c r="E74" s="139" t="s">
        <v>1</v>
      </c>
      <c r="F74" s="140"/>
      <c r="G74" s="139" t="s">
        <v>2</v>
      </c>
      <c r="H74" s="140"/>
      <c r="I74" s="139" t="s">
        <v>3</v>
      </c>
      <c r="J74" s="140"/>
      <c r="K74" s="139" t="s">
        <v>4</v>
      </c>
      <c r="L74" s="140"/>
      <c r="M74" s="139" t="s">
        <v>5</v>
      </c>
      <c r="N74" s="140"/>
      <c r="O74" s="139" t="s">
        <v>6</v>
      </c>
      <c r="P74" s="140"/>
    </row>
    <row r="75" spans="1:16" ht="20.100000000000001" customHeight="1" x14ac:dyDescent="0.2">
      <c r="A75" s="113" t="s">
        <v>43</v>
      </c>
      <c r="B75" s="113" t="s">
        <v>44</v>
      </c>
      <c r="C75" s="106">
        <v>2997</v>
      </c>
      <c r="D75" s="106">
        <v>5.1077101370236598E-2</v>
      </c>
      <c r="E75" s="106">
        <v>8918</v>
      </c>
      <c r="F75" s="106">
        <v>4.8875930330699001E-2</v>
      </c>
      <c r="G75" s="106">
        <v>44473</v>
      </c>
      <c r="H75" s="106">
        <v>5.2124147194194198E-2</v>
      </c>
      <c r="I75" s="106">
        <v>21173</v>
      </c>
      <c r="J75" s="106">
        <v>4.6971155765962801E-2</v>
      </c>
      <c r="K75" s="106">
        <v>6020</v>
      </c>
      <c r="L75" s="106">
        <v>8.3448849459384494E-2</v>
      </c>
      <c r="M75" s="106"/>
      <c r="N75" s="106"/>
      <c r="O75" s="106"/>
      <c r="P75" s="106"/>
    </row>
    <row r="76" spans="1:16" x14ac:dyDescent="0.2">
      <c r="A76" s="5"/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</row>
    <row r="77" spans="1:16" ht="20.100000000000001" customHeight="1" x14ac:dyDescent="0.2">
      <c r="A77" s="5"/>
      <c r="B77" s="102"/>
      <c r="C77" s="139" t="s">
        <v>0</v>
      </c>
      <c r="D77" s="140"/>
      <c r="E77" s="139" t="s">
        <v>1</v>
      </c>
      <c r="F77" s="140"/>
      <c r="G77" s="139" t="s">
        <v>2</v>
      </c>
      <c r="H77" s="140"/>
      <c r="I77" s="139" t="s">
        <v>3</v>
      </c>
      <c r="J77" s="140"/>
      <c r="K77" s="139" t="s">
        <v>4</v>
      </c>
      <c r="L77" s="140"/>
      <c r="M77" s="139" t="s">
        <v>5</v>
      </c>
      <c r="N77" s="140"/>
      <c r="O77" s="139" t="s">
        <v>6</v>
      </c>
      <c r="P77" s="140"/>
    </row>
    <row r="78" spans="1:16" ht="20.100000000000001" customHeight="1" x14ac:dyDescent="0.2">
      <c r="A78" s="113" t="s">
        <v>45</v>
      </c>
      <c r="B78" s="113" t="s">
        <v>46</v>
      </c>
      <c r="C78" s="106">
        <v>354</v>
      </c>
      <c r="D78" s="106">
        <v>6.03313109278069E-3</v>
      </c>
      <c r="E78" s="106">
        <v>1848</v>
      </c>
      <c r="F78" s="106">
        <v>1.01281362694698E-2</v>
      </c>
      <c r="G78" s="106">
        <v>7499</v>
      </c>
      <c r="H78" s="106">
        <v>8.7891300296643396E-3</v>
      </c>
      <c r="I78" s="106">
        <v>4613</v>
      </c>
      <c r="J78" s="106">
        <v>1.02336910947143E-2</v>
      </c>
      <c r="K78" s="106">
        <v>566</v>
      </c>
      <c r="L78" s="106">
        <v>7.8458552813972793E-3</v>
      </c>
      <c r="M78" s="106"/>
      <c r="N78" s="106"/>
      <c r="O78" s="106"/>
      <c r="P78" s="106"/>
    </row>
    <row r="79" spans="1:16" x14ac:dyDescent="0.2">
      <c r="A79" s="5"/>
      <c r="B79" s="102"/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</row>
    <row r="80" spans="1:16" ht="20.100000000000001" customHeight="1" x14ac:dyDescent="0.2">
      <c r="A80" s="5"/>
      <c r="B80" s="102"/>
      <c r="C80" s="139" t="s">
        <v>0</v>
      </c>
      <c r="D80" s="140"/>
      <c r="E80" s="139" t="s">
        <v>1</v>
      </c>
      <c r="F80" s="140"/>
      <c r="G80" s="139" t="s">
        <v>2</v>
      </c>
      <c r="H80" s="140"/>
      <c r="I80" s="139" t="s">
        <v>3</v>
      </c>
      <c r="J80" s="140"/>
      <c r="K80" s="139" t="s">
        <v>4</v>
      </c>
      <c r="L80" s="140"/>
      <c r="M80" s="139" t="s">
        <v>5</v>
      </c>
      <c r="N80" s="140"/>
      <c r="O80" s="139" t="s">
        <v>6</v>
      </c>
      <c r="P80" s="140"/>
    </row>
    <row r="81" spans="1:16" ht="20.100000000000001" customHeight="1" x14ac:dyDescent="0.2">
      <c r="A81" s="113" t="s">
        <v>47</v>
      </c>
      <c r="B81" s="113" t="s">
        <v>48</v>
      </c>
      <c r="C81" s="106">
        <v>2409</v>
      </c>
      <c r="D81" s="106">
        <v>4.1055968368668601E-2</v>
      </c>
      <c r="E81" s="106">
        <v>9880</v>
      </c>
      <c r="F81" s="106">
        <v>5.4148261007771502E-2</v>
      </c>
      <c r="G81" s="106">
        <v>50486</v>
      </c>
      <c r="H81" s="106">
        <v>5.9171625373734299E-2</v>
      </c>
      <c r="I81" s="106">
        <v>23887</v>
      </c>
      <c r="J81" s="106">
        <v>5.2992018031528601E-2</v>
      </c>
      <c r="K81" s="106">
        <v>4265</v>
      </c>
      <c r="L81" s="106">
        <v>5.9121153313002502E-2</v>
      </c>
      <c r="M81" s="106"/>
      <c r="N81" s="106"/>
      <c r="O81" s="106"/>
      <c r="P81" s="106"/>
    </row>
    <row r="82" spans="1:16" x14ac:dyDescent="0.2">
      <c r="A82" s="5"/>
      <c r="B82" s="102"/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</row>
    <row r="83" spans="1:16" ht="45.95" customHeight="1" x14ac:dyDescent="0.2">
      <c r="A83" s="5"/>
      <c r="B83" s="102"/>
      <c r="C83" s="139" t="s">
        <v>0</v>
      </c>
      <c r="D83" s="140"/>
      <c r="E83" s="139" t="s">
        <v>1</v>
      </c>
      <c r="F83" s="140"/>
      <c r="G83" s="139" t="s">
        <v>2</v>
      </c>
      <c r="H83" s="140"/>
      <c r="I83" s="139" t="s">
        <v>3</v>
      </c>
      <c r="J83" s="140"/>
      <c r="K83" s="139" t="s">
        <v>4</v>
      </c>
      <c r="L83" s="140"/>
      <c r="M83" s="139" t="s">
        <v>5</v>
      </c>
      <c r="N83" s="140"/>
      <c r="O83" s="139" t="s">
        <v>6</v>
      </c>
      <c r="P83" s="140"/>
    </row>
    <row r="84" spans="1:16" ht="20.100000000000001" customHeight="1" x14ac:dyDescent="0.2">
      <c r="A84" s="113" t="s">
        <v>49</v>
      </c>
      <c r="B84" s="113" t="s">
        <v>50</v>
      </c>
      <c r="C84" s="106"/>
      <c r="D84" s="106"/>
      <c r="E84" s="106">
        <v>7624</v>
      </c>
      <c r="F84" s="106">
        <v>4.17840427047824E-2</v>
      </c>
      <c r="G84" s="106">
        <v>9527</v>
      </c>
      <c r="H84" s="106">
        <v>1.11660277093762E-2</v>
      </c>
      <c r="I84" s="106">
        <v>20985</v>
      </c>
      <c r="J84" s="106">
        <v>4.6554087930323097E-2</v>
      </c>
      <c r="K84" s="106">
        <v>2216</v>
      </c>
      <c r="L84" s="106">
        <v>3.0718048239534199E-2</v>
      </c>
      <c r="M84" s="106"/>
      <c r="N84" s="106"/>
      <c r="O84" s="106"/>
      <c r="P84" s="106"/>
    </row>
    <row r="85" spans="1:16" x14ac:dyDescent="0.2">
      <c r="A85" s="5"/>
      <c r="B85" s="102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</row>
    <row r="86" spans="1:16" ht="27.95" customHeight="1" x14ac:dyDescent="0.2">
      <c r="A86" s="5"/>
      <c r="B86" s="102"/>
      <c r="C86" s="137" t="s">
        <v>0</v>
      </c>
      <c r="D86" s="138"/>
      <c r="E86" s="137" t="s">
        <v>1</v>
      </c>
      <c r="F86" s="138"/>
      <c r="G86" s="137" t="s">
        <v>2</v>
      </c>
      <c r="H86" s="138"/>
      <c r="I86" s="137" t="s">
        <v>3</v>
      </c>
      <c r="J86" s="138"/>
      <c r="K86" s="137" t="s">
        <v>4</v>
      </c>
      <c r="L86" s="138"/>
      <c r="M86" s="137" t="s">
        <v>5</v>
      </c>
      <c r="N86" s="138"/>
      <c r="O86" s="137" t="s">
        <v>6</v>
      </c>
      <c r="P86" s="138"/>
    </row>
    <row r="87" spans="1:16" ht="20.100000000000001" customHeight="1" x14ac:dyDescent="0.2">
      <c r="A87" s="114" t="s">
        <v>51</v>
      </c>
      <c r="B87" s="114" t="s">
        <v>52</v>
      </c>
      <c r="C87" s="115">
        <v>1939</v>
      </c>
      <c r="D87" s="115">
        <v>3.3045879064694299E-2</v>
      </c>
      <c r="E87" s="115">
        <v>2922</v>
      </c>
      <c r="F87" s="115">
        <v>1.6014293387116199E-2</v>
      </c>
      <c r="G87" s="115">
        <v>6221</v>
      </c>
      <c r="H87" s="115">
        <v>7.2912625569465104E-3</v>
      </c>
      <c r="I87" s="115">
        <v>3553</v>
      </c>
      <c r="J87" s="115">
        <v>7.8821384044049508E-3</v>
      </c>
      <c r="K87" s="115">
        <v>1898</v>
      </c>
      <c r="L87" s="115">
        <v>2.6309952869420599E-2</v>
      </c>
      <c r="M87" s="115"/>
      <c r="N87" s="115"/>
      <c r="O87" s="115"/>
      <c r="P87" s="115"/>
    </row>
    <row r="88" spans="1:16" ht="20.100000000000001" customHeight="1" x14ac:dyDescent="0.2">
      <c r="A88" s="114" t="s">
        <v>53</v>
      </c>
      <c r="B88" s="114" t="s">
        <v>54</v>
      </c>
      <c r="C88" s="116">
        <v>10</v>
      </c>
      <c r="D88" s="116">
        <v>1.7042743199945499E-4</v>
      </c>
      <c r="E88" s="116">
        <v>20</v>
      </c>
      <c r="F88" s="116">
        <v>1.0961186438820099E-4</v>
      </c>
      <c r="G88" s="116">
        <v>28</v>
      </c>
      <c r="H88" s="116">
        <v>3.2817127727777202E-5</v>
      </c>
      <c r="I88" s="116">
        <v>10</v>
      </c>
      <c r="J88" s="116">
        <v>2.21844593425414E-5</v>
      </c>
      <c r="K88" s="116">
        <v>6</v>
      </c>
      <c r="L88" s="116">
        <v>8.3171610756861705E-5</v>
      </c>
      <c r="M88" s="116"/>
      <c r="N88" s="116"/>
      <c r="O88" s="116"/>
      <c r="P88" s="116"/>
    </row>
    <row r="89" spans="1:16" ht="20.100000000000001" customHeight="1" x14ac:dyDescent="0.2">
      <c r="A89" s="114" t="s">
        <v>55</v>
      </c>
      <c r="B89" s="114" t="s">
        <v>56</v>
      </c>
      <c r="C89" s="115">
        <v>7</v>
      </c>
      <c r="D89" s="115">
        <v>1.19299202399618E-4</v>
      </c>
      <c r="E89" s="115">
        <v>26</v>
      </c>
      <c r="F89" s="115">
        <v>1.4249542370466201E-4</v>
      </c>
      <c r="G89" s="115">
        <v>59</v>
      </c>
      <c r="H89" s="115">
        <v>6.9150376283530593E-5</v>
      </c>
      <c r="I89" s="115">
        <v>15</v>
      </c>
      <c r="J89" s="115">
        <v>3.3276689013812101E-5</v>
      </c>
      <c r="K89" s="115">
        <v>1</v>
      </c>
      <c r="L89" s="115">
        <v>1.38619351261436E-5</v>
      </c>
      <c r="M89" s="115"/>
      <c r="N89" s="115"/>
      <c r="O89" s="115"/>
      <c r="P89" s="115"/>
    </row>
    <row r="90" spans="1:16" ht="20.100000000000001" customHeight="1" x14ac:dyDescent="0.2">
      <c r="A90" s="114" t="s">
        <v>57</v>
      </c>
      <c r="B90" s="114" t="s">
        <v>58</v>
      </c>
      <c r="C90" s="116">
        <v>1020</v>
      </c>
      <c r="D90" s="116">
        <v>1.7383598063944398E-2</v>
      </c>
      <c r="E90" s="116">
        <v>3369</v>
      </c>
      <c r="F90" s="116">
        <v>1.84641185561925E-2</v>
      </c>
      <c r="G90" s="116">
        <v>10284</v>
      </c>
      <c r="H90" s="116">
        <v>1.20532621983022E-2</v>
      </c>
      <c r="I90" s="116">
        <v>4617</v>
      </c>
      <c r="J90" s="116">
        <v>1.02425648784513E-2</v>
      </c>
      <c r="K90" s="116">
        <v>6113</v>
      </c>
      <c r="L90" s="116">
        <v>8.4738009426115896E-2</v>
      </c>
      <c r="M90" s="116"/>
      <c r="N90" s="116"/>
      <c r="O90" s="116"/>
      <c r="P90" s="116"/>
    </row>
    <row r="91" spans="1:16" ht="20.100000000000001" customHeight="1" x14ac:dyDescent="0.2">
      <c r="A91" s="114" t="s">
        <v>59</v>
      </c>
      <c r="B91" s="114" t="s">
        <v>60</v>
      </c>
      <c r="C91" s="115">
        <v>156</v>
      </c>
      <c r="D91" s="115">
        <v>2.6586679391914902E-3</v>
      </c>
      <c r="E91" s="115">
        <v>272</v>
      </c>
      <c r="F91" s="115">
        <v>1.49072135567954E-3</v>
      </c>
      <c r="G91" s="115">
        <v>1002</v>
      </c>
      <c r="H91" s="115">
        <v>1.1743843565440301E-3</v>
      </c>
      <c r="I91" s="115">
        <v>387</v>
      </c>
      <c r="J91" s="115">
        <v>8.58538576556351E-4</v>
      </c>
      <c r="K91" s="115">
        <v>173</v>
      </c>
      <c r="L91" s="115">
        <v>2.3981147768228398E-3</v>
      </c>
      <c r="M91" s="115"/>
      <c r="N91" s="115"/>
      <c r="O91" s="115"/>
      <c r="P91" s="115"/>
    </row>
    <row r="92" spans="1:16" ht="20.100000000000001" customHeight="1" x14ac:dyDescent="0.2">
      <c r="A92" s="114" t="s">
        <v>61</v>
      </c>
      <c r="B92" s="114" t="s">
        <v>62</v>
      </c>
      <c r="C92" s="116">
        <v>1</v>
      </c>
      <c r="D92" s="116">
        <v>1.7042743199945501E-5</v>
      </c>
      <c r="E92" s="116">
        <v>21</v>
      </c>
      <c r="F92" s="116">
        <v>1.15092457607611E-4</v>
      </c>
      <c r="G92" s="116">
        <v>67</v>
      </c>
      <c r="H92" s="116">
        <v>7.8526698491467004E-5</v>
      </c>
      <c r="I92" s="116">
        <v>37</v>
      </c>
      <c r="J92" s="116">
        <v>8.2082499567403102E-5</v>
      </c>
      <c r="K92" s="116"/>
      <c r="L92" s="116"/>
      <c r="M92" s="116"/>
      <c r="N92" s="116"/>
      <c r="O92" s="116"/>
      <c r="P92" s="116"/>
    </row>
    <row r="93" spans="1:16" ht="20.100000000000001" customHeight="1" x14ac:dyDescent="0.2">
      <c r="A93" s="114" t="s">
        <v>63</v>
      </c>
      <c r="B93" s="114" t="s">
        <v>64</v>
      </c>
      <c r="C93" s="115">
        <v>1</v>
      </c>
      <c r="D93" s="115">
        <v>1.7042743199945501E-5</v>
      </c>
      <c r="E93" s="115">
        <v>13</v>
      </c>
      <c r="F93" s="115">
        <v>7.1247711852330897E-5</v>
      </c>
      <c r="G93" s="115">
        <v>35</v>
      </c>
      <c r="H93" s="115">
        <v>4.1021409659721597E-5</v>
      </c>
      <c r="I93" s="115">
        <v>9</v>
      </c>
      <c r="J93" s="115">
        <v>1.9966013408287201E-5</v>
      </c>
      <c r="K93" s="115"/>
      <c r="L93" s="115"/>
      <c r="M93" s="115"/>
      <c r="N93" s="115"/>
      <c r="O93" s="115"/>
      <c r="P93" s="115"/>
    </row>
    <row r="94" spans="1:16" ht="20.100000000000001" customHeight="1" x14ac:dyDescent="0.2">
      <c r="A94" s="114" t="s">
        <v>65</v>
      </c>
      <c r="B94" s="114" t="s">
        <v>66</v>
      </c>
      <c r="C94" s="116">
        <v>148</v>
      </c>
      <c r="D94" s="116">
        <v>2.5223259935919298E-3</v>
      </c>
      <c r="E94" s="116">
        <v>506</v>
      </c>
      <c r="F94" s="116">
        <v>2.7731801690215E-3</v>
      </c>
      <c r="G94" s="116">
        <v>2061</v>
      </c>
      <c r="H94" s="116">
        <v>2.4155750088196001E-3</v>
      </c>
      <c r="I94" s="116">
        <v>647</v>
      </c>
      <c r="J94" s="116">
        <v>1.43533451946243E-3</v>
      </c>
      <c r="K94" s="116">
        <v>962</v>
      </c>
      <c r="L94" s="116">
        <v>1.3335181591350199E-2</v>
      </c>
      <c r="M94" s="116"/>
      <c r="N94" s="116"/>
      <c r="O94" s="116"/>
      <c r="P94" s="116"/>
    </row>
    <row r="95" spans="1:16" x14ac:dyDescent="0.2">
      <c r="A95" s="5"/>
      <c r="B95" s="102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</row>
    <row r="96" spans="1:16" ht="33.950000000000003" customHeight="1" x14ac:dyDescent="0.2">
      <c r="A96" s="105" t="s">
        <v>129</v>
      </c>
      <c r="B96" s="117" t="s">
        <v>0</v>
      </c>
      <c r="C96" s="118" t="s">
        <v>1</v>
      </c>
      <c r="D96" s="117" t="s">
        <v>2</v>
      </c>
      <c r="E96" s="118" t="s">
        <v>3</v>
      </c>
      <c r="F96" s="117" t="s">
        <v>4</v>
      </c>
      <c r="G96" s="118" t="s">
        <v>5</v>
      </c>
      <c r="H96" s="117" t="s">
        <v>6</v>
      </c>
      <c r="I96" s="102"/>
      <c r="J96" s="102"/>
      <c r="K96" s="102"/>
      <c r="L96" s="102"/>
      <c r="M96" s="102"/>
      <c r="N96" s="102"/>
      <c r="O96" s="102"/>
      <c r="P96" s="102"/>
    </row>
    <row r="97" spans="1:9" ht="20.100000000000001" customHeight="1" x14ac:dyDescent="0.2">
      <c r="A97" s="105" t="s">
        <v>130</v>
      </c>
      <c r="B97" s="106">
        <v>58676</v>
      </c>
      <c r="C97" s="110">
        <v>182462</v>
      </c>
      <c r="D97" s="106">
        <v>853213</v>
      </c>
      <c r="E97" s="110">
        <v>450766</v>
      </c>
      <c r="F97" s="106">
        <v>72140</v>
      </c>
      <c r="G97" s="110">
        <v>1133</v>
      </c>
      <c r="H97" s="106">
        <v>88723</v>
      </c>
    </row>
    <row r="98" spans="1:9" x14ac:dyDescent="0.2">
      <c r="A98" s="5"/>
      <c r="B98" s="102"/>
      <c r="C98" s="102"/>
      <c r="D98" s="102"/>
      <c r="E98" s="102"/>
      <c r="F98" s="102"/>
      <c r="G98" s="102"/>
      <c r="H98" s="102"/>
    </row>
    <row r="99" spans="1:9" ht="15.95" customHeight="1" x14ac:dyDescent="0.2">
      <c r="A99" s="98" t="s">
        <v>123</v>
      </c>
      <c r="B99" s="102"/>
      <c r="C99" s="102"/>
      <c r="D99" s="102"/>
      <c r="E99" s="102"/>
      <c r="F99" s="102"/>
      <c r="G99" s="102"/>
      <c r="H99" s="102"/>
    </row>
    <row r="100" spans="1:9" ht="15.95" customHeight="1" x14ac:dyDescent="0.2">
      <c r="A100" s="98" t="s">
        <v>124</v>
      </c>
    </row>
    <row r="101" spans="1:9" ht="15.95" customHeight="1" x14ac:dyDescent="0.2">
      <c r="A101" s="98" t="s">
        <v>125</v>
      </c>
    </row>
    <row r="102" spans="1:9" ht="15.95" customHeight="1" x14ac:dyDescent="0.2">
      <c r="A102" s="98" t="s">
        <v>131</v>
      </c>
    </row>
    <row r="103" spans="1:9" ht="15.95" customHeight="1" x14ac:dyDescent="0.2">
      <c r="A103" s="98" t="s">
        <v>166</v>
      </c>
    </row>
    <row r="104" spans="1:9" x14ac:dyDescent="0.2">
      <c r="A104" s="5"/>
    </row>
    <row r="105" spans="1:9" ht="15" customHeight="1" x14ac:dyDescent="0.2">
      <c r="A105" s="100" t="s">
        <v>127</v>
      </c>
    </row>
    <row r="106" spans="1:9" x14ac:dyDescent="0.2">
      <c r="A106" s="5"/>
    </row>
    <row r="107" spans="1:9" ht="14.1" customHeight="1" x14ac:dyDescent="0.2">
      <c r="A107" s="101" t="s">
        <v>167</v>
      </c>
    </row>
    <row r="108" spans="1:9" x14ac:dyDescent="0.2">
      <c r="A108" s="5"/>
    </row>
    <row r="109" spans="1:9" ht="36" x14ac:dyDescent="0.2">
      <c r="A109" s="5"/>
      <c r="B109" s="119" t="s">
        <v>142</v>
      </c>
      <c r="C109" s="119" t="s">
        <v>143</v>
      </c>
      <c r="D109" s="119" t="s">
        <v>144</v>
      </c>
      <c r="E109" s="119" t="s">
        <v>145</v>
      </c>
      <c r="F109" s="119" t="s">
        <v>146</v>
      </c>
      <c r="G109" s="119" t="s">
        <v>5</v>
      </c>
      <c r="H109" s="119" t="s">
        <v>6</v>
      </c>
      <c r="I109" s="112" t="s">
        <v>67</v>
      </c>
    </row>
    <row r="110" spans="1:9" ht="20.100000000000001" customHeight="1" x14ac:dyDescent="0.2">
      <c r="A110" s="120" t="s">
        <v>68</v>
      </c>
      <c r="B110" s="106">
        <v>942</v>
      </c>
      <c r="C110" s="106">
        <v>1438</v>
      </c>
      <c r="D110" s="106">
        <v>35940</v>
      </c>
      <c r="E110" s="106">
        <v>4256</v>
      </c>
      <c r="F110" s="106">
        <v>481</v>
      </c>
      <c r="G110" s="106">
        <v>257</v>
      </c>
      <c r="H110" s="106">
        <v>3258</v>
      </c>
      <c r="I110" s="122">
        <v>46572</v>
      </c>
    </row>
    <row r="111" spans="1:9" ht="20.100000000000001" customHeight="1" x14ac:dyDescent="0.2">
      <c r="A111" s="120" t="s">
        <v>69</v>
      </c>
      <c r="B111" s="110">
        <v>3499</v>
      </c>
      <c r="C111" s="110">
        <v>17113</v>
      </c>
      <c r="D111" s="110">
        <v>49805</v>
      </c>
      <c r="E111" s="110">
        <v>60159</v>
      </c>
      <c r="F111" s="110">
        <v>873</v>
      </c>
      <c r="G111" s="110"/>
      <c r="H111" s="110">
        <v>5181</v>
      </c>
      <c r="I111" s="122">
        <v>136630</v>
      </c>
    </row>
    <row r="112" spans="1:9" ht="20.100000000000001" customHeight="1" x14ac:dyDescent="0.2">
      <c r="A112" s="120" t="s">
        <v>70</v>
      </c>
      <c r="B112" s="106">
        <v>1495</v>
      </c>
      <c r="C112" s="106">
        <v>3975</v>
      </c>
      <c r="D112" s="106">
        <v>16057</v>
      </c>
      <c r="E112" s="106">
        <v>6931</v>
      </c>
      <c r="F112" s="106">
        <v>1799</v>
      </c>
      <c r="G112" s="106"/>
      <c r="H112" s="106">
        <v>2116</v>
      </c>
      <c r="I112" s="122">
        <v>32373</v>
      </c>
    </row>
    <row r="113" spans="1:9" ht="20.100000000000001" customHeight="1" x14ac:dyDescent="0.2">
      <c r="A113" s="120" t="s">
        <v>71</v>
      </c>
      <c r="B113" s="110">
        <v>1665</v>
      </c>
      <c r="C113" s="110">
        <v>5081</v>
      </c>
      <c r="D113" s="110">
        <v>23428</v>
      </c>
      <c r="E113" s="110">
        <v>12397</v>
      </c>
      <c r="F113" s="110">
        <v>483</v>
      </c>
      <c r="G113" s="110">
        <v>8</v>
      </c>
      <c r="H113" s="110">
        <v>2267</v>
      </c>
      <c r="I113" s="122">
        <v>45329</v>
      </c>
    </row>
    <row r="114" spans="1:9" ht="20.100000000000001" customHeight="1" x14ac:dyDescent="0.2">
      <c r="A114" s="120" t="s">
        <v>72</v>
      </c>
      <c r="B114" s="106">
        <v>2465</v>
      </c>
      <c r="C114" s="106">
        <v>3620</v>
      </c>
      <c r="D114" s="106">
        <v>48984</v>
      </c>
      <c r="E114" s="106">
        <v>8271</v>
      </c>
      <c r="F114" s="106">
        <v>2415</v>
      </c>
      <c r="G114" s="106">
        <v>306</v>
      </c>
      <c r="H114" s="106">
        <v>4471</v>
      </c>
      <c r="I114" s="122">
        <v>70532</v>
      </c>
    </row>
    <row r="115" spans="1:9" ht="20.100000000000001" customHeight="1" x14ac:dyDescent="0.2">
      <c r="A115" s="120" t="s">
        <v>73</v>
      </c>
      <c r="B115" s="110">
        <v>1162</v>
      </c>
      <c r="C115" s="110">
        <v>4778</v>
      </c>
      <c r="D115" s="110">
        <v>44978</v>
      </c>
      <c r="E115" s="110">
        <v>11711</v>
      </c>
      <c r="F115" s="110">
        <v>493</v>
      </c>
      <c r="G115" s="110">
        <v>85</v>
      </c>
      <c r="H115" s="110">
        <v>4461</v>
      </c>
      <c r="I115" s="122">
        <v>67668</v>
      </c>
    </row>
    <row r="116" spans="1:9" ht="20.100000000000001" customHeight="1" x14ac:dyDescent="0.2">
      <c r="A116" s="120" t="s">
        <v>74</v>
      </c>
      <c r="B116" s="106">
        <v>241</v>
      </c>
      <c r="C116" s="106">
        <v>689</v>
      </c>
      <c r="D116" s="106">
        <v>10445</v>
      </c>
      <c r="E116" s="106">
        <v>3303</v>
      </c>
      <c r="F116" s="106">
        <v>164</v>
      </c>
      <c r="G116" s="106"/>
      <c r="H116" s="106">
        <v>804</v>
      </c>
      <c r="I116" s="122">
        <v>15646</v>
      </c>
    </row>
    <row r="117" spans="1:9" ht="20.100000000000001" customHeight="1" x14ac:dyDescent="0.2">
      <c r="A117" s="120" t="s">
        <v>75</v>
      </c>
      <c r="B117" s="110">
        <v>373</v>
      </c>
      <c r="C117" s="110">
        <v>1213</v>
      </c>
      <c r="D117" s="110">
        <v>13058</v>
      </c>
      <c r="E117" s="110">
        <v>2193</v>
      </c>
      <c r="F117" s="110">
        <v>172</v>
      </c>
      <c r="G117" s="110"/>
      <c r="H117" s="110">
        <v>1637</v>
      </c>
      <c r="I117" s="122">
        <v>18646</v>
      </c>
    </row>
    <row r="118" spans="1:9" ht="20.100000000000001" customHeight="1" x14ac:dyDescent="0.2">
      <c r="A118" s="120" t="s">
        <v>76</v>
      </c>
      <c r="B118" s="106">
        <v>3042</v>
      </c>
      <c r="C118" s="106">
        <v>5507</v>
      </c>
      <c r="D118" s="106">
        <v>31111</v>
      </c>
      <c r="E118" s="106">
        <v>15290</v>
      </c>
      <c r="F118" s="106">
        <v>605</v>
      </c>
      <c r="G118" s="106">
        <v>22</v>
      </c>
      <c r="H118" s="106">
        <v>4350</v>
      </c>
      <c r="I118" s="122">
        <v>59927</v>
      </c>
    </row>
    <row r="119" spans="1:9" ht="20.100000000000001" customHeight="1" x14ac:dyDescent="0.2">
      <c r="A119" s="120" t="s">
        <v>77</v>
      </c>
      <c r="B119" s="110">
        <v>6362</v>
      </c>
      <c r="C119" s="110">
        <v>35864</v>
      </c>
      <c r="D119" s="110">
        <v>68408</v>
      </c>
      <c r="E119" s="110">
        <v>22783</v>
      </c>
      <c r="F119" s="110">
        <v>13508</v>
      </c>
      <c r="G119" s="110"/>
      <c r="H119" s="110">
        <v>5754</v>
      </c>
      <c r="I119" s="122">
        <v>152679</v>
      </c>
    </row>
    <row r="120" spans="1:9" ht="20.100000000000001" customHeight="1" x14ac:dyDescent="0.2">
      <c r="A120" s="120" t="s">
        <v>78</v>
      </c>
      <c r="B120" s="106">
        <v>1259</v>
      </c>
      <c r="C120" s="106">
        <v>3003</v>
      </c>
      <c r="D120" s="106">
        <v>17526</v>
      </c>
      <c r="E120" s="106">
        <v>15640</v>
      </c>
      <c r="F120" s="106">
        <v>1881</v>
      </c>
      <c r="G120" s="106"/>
      <c r="H120" s="106">
        <v>3172</v>
      </c>
      <c r="I120" s="122">
        <v>42481</v>
      </c>
    </row>
    <row r="121" spans="1:9" ht="20.100000000000001" customHeight="1" x14ac:dyDescent="0.2">
      <c r="A121" s="120" t="s">
        <v>79</v>
      </c>
      <c r="B121" s="110">
        <v>6470</v>
      </c>
      <c r="C121" s="110">
        <v>14857</v>
      </c>
      <c r="D121" s="110">
        <v>82485</v>
      </c>
      <c r="E121" s="110">
        <v>31596</v>
      </c>
      <c r="F121" s="110">
        <v>1373</v>
      </c>
      <c r="G121" s="110">
        <v>208</v>
      </c>
      <c r="H121" s="110">
        <v>6214</v>
      </c>
      <c r="I121" s="122">
        <v>143203</v>
      </c>
    </row>
    <row r="122" spans="1:9" ht="20.100000000000001" customHeight="1" x14ac:dyDescent="0.2">
      <c r="A122" s="120" t="s">
        <v>80</v>
      </c>
      <c r="B122" s="106">
        <v>4637</v>
      </c>
      <c r="C122" s="106">
        <v>16141</v>
      </c>
      <c r="D122" s="106">
        <v>84611</v>
      </c>
      <c r="E122" s="106">
        <v>45748</v>
      </c>
      <c r="F122" s="106">
        <v>12680</v>
      </c>
      <c r="G122" s="106">
        <v>119</v>
      </c>
      <c r="H122" s="106">
        <v>7455</v>
      </c>
      <c r="I122" s="122">
        <v>171391</v>
      </c>
    </row>
    <row r="123" spans="1:9" ht="20.100000000000001" customHeight="1" x14ac:dyDescent="0.2">
      <c r="A123" s="120" t="s">
        <v>81</v>
      </c>
      <c r="B123" s="110">
        <v>471</v>
      </c>
      <c r="C123" s="110">
        <v>246</v>
      </c>
      <c r="D123" s="110">
        <v>9924</v>
      </c>
      <c r="E123" s="110">
        <v>2687</v>
      </c>
      <c r="F123" s="110">
        <v>291</v>
      </c>
      <c r="G123" s="110">
        <v>2</v>
      </c>
      <c r="H123" s="110">
        <v>883</v>
      </c>
      <c r="I123" s="122">
        <v>14504</v>
      </c>
    </row>
    <row r="124" spans="1:9" ht="20.100000000000001" customHeight="1" x14ac:dyDescent="0.2">
      <c r="A124" s="120" t="s">
        <v>82</v>
      </c>
      <c r="B124" s="106">
        <v>1869</v>
      </c>
      <c r="C124" s="106">
        <v>7080</v>
      </c>
      <c r="D124" s="106">
        <v>41996</v>
      </c>
      <c r="E124" s="106">
        <v>22680</v>
      </c>
      <c r="F124" s="106">
        <v>1210</v>
      </c>
      <c r="G124" s="106">
        <v>119</v>
      </c>
      <c r="H124" s="106">
        <v>4332</v>
      </c>
      <c r="I124" s="122">
        <v>79286</v>
      </c>
    </row>
    <row r="125" spans="1:9" ht="20.100000000000001" customHeight="1" x14ac:dyDescent="0.2">
      <c r="A125" s="120" t="s">
        <v>83</v>
      </c>
      <c r="B125" s="110">
        <v>4272</v>
      </c>
      <c r="C125" s="110">
        <v>9369</v>
      </c>
      <c r="D125" s="110">
        <v>46160</v>
      </c>
      <c r="E125" s="110">
        <v>39842</v>
      </c>
      <c r="F125" s="110">
        <v>6474</v>
      </c>
      <c r="G125" s="110"/>
      <c r="H125" s="110">
        <v>5261</v>
      </c>
      <c r="I125" s="122">
        <v>111378</v>
      </c>
    </row>
    <row r="126" spans="1:9" ht="20.100000000000001" customHeight="1" x14ac:dyDescent="0.2">
      <c r="A126" s="120" t="s">
        <v>84</v>
      </c>
      <c r="B126" s="106">
        <v>4781</v>
      </c>
      <c r="C126" s="106">
        <v>11379</v>
      </c>
      <c r="D126" s="106">
        <v>67945</v>
      </c>
      <c r="E126" s="106">
        <v>34990</v>
      </c>
      <c r="F126" s="106">
        <v>5899</v>
      </c>
      <c r="G126" s="106">
        <v>6</v>
      </c>
      <c r="H126" s="106">
        <v>7133</v>
      </c>
      <c r="I126" s="122">
        <v>132133</v>
      </c>
    </row>
    <row r="127" spans="1:9" ht="20.100000000000001" customHeight="1" x14ac:dyDescent="0.2">
      <c r="A127" s="120" t="s">
        <v>85</v>
      </c>
      <c r="B127" s="110">
        <v>4321</v>
      </c>
      <c r="C127" s="110">
        <v>19864</v>
      </c>
      <c r="D127" s="110">
        <v>48896</v>
      </c>
      <c r="E127" s="110">
        <v>23109</v>
      </c>
      <c r="F127" s="110">
        <v>10399</v>
      </c>
      <c r="G127" s="110"/>
      <c r="H127" s="110">
        <v>6279</v>
      </c>
      <c r="I127" s="122">
        <v>112868</v>
      </c>
    </row>
    <row r="128" spans="1:9" ht="20.100000000000001" customHeight="1" x14ac:dyDescent="0.2">
      <c r="A128" s="120" t="s">
        <v>86</v>
      </c>
      <c r="B128" s="106">
        <v>8601</v>
      </c>
      <c r="C128" s="106">
        <v>19695</v>
      </c>
      <c r="D128" s="106">
        <v>97863</v>
      </c>
      <c r="E128" s="106">
        <v>81414</v>
      </c>
      <c r="F128" s="106">
        <v>10368</v>
      </c>
      <c r="G128" s="106">
        <v>1</v>
      </c>
      <c r="H128" s="106">
        <v>10243</v>
      </c>
      <c r="I128" s="122">
        <v>228185</v>
      </c>
    </row>
    <row r="129" spans="1:10" ht="20.100000000000001" customHeight="1" x14ac:dyDescent="0.2">
      <c r="A129" s="120" t="s">
        <v>87</v>
      </c>
      <c r="B129" s="110">
        <v>459</v>
      </c>
      <c r="C129" s="110">
        <v>1140</v>
      </c>
      <c r="D129" s="110">
        <v>7558</v>
      </c>
      <c r="E129" s="110">
        <v>3983</v>
      </c>
      <c r="F129" s="110">
        <v>557</v>
      </c>
      <c r="G129" s="110"/>
      <c r="H129" s="110">
        <v>1103</v>
      </c>
      <c r="I129" s="122">
        <v>14800</v>
      </c>
    </row>
    <row r="130" spans="1:10" ht="20.100000000000001" customHeight="1" x14ac:dyDescent="0.2">
      <c r="A130" s="120" t="s">
        <v>88</v>
      </c>
      <c r="B130" s="106">
        <v>290</v>
      </c>
      <c r="C130" s="106">
        <v>410</v>
      </c>
      <c r="D130" s="106">
        <v>6032</v>
      </c>
      <c r="E130" s="106">
        <v>1782</v>
      </c>
      <c r="F130" s="106">
        <v>15</v>
      </c>
      <c r="G130" s="106"/>
      <c r="H130" s="106">
        <v>902</v>
      </c>
      <c r="I130" s="122">
        <v>9431</v>
      </c>
    </row>
    <row r="131" spans="1:10" ht="20.100000000000001" customHeight="1" x14ac:dyDescent="0.2">
      <c r="A131" s="120" t="s">
        <v>89</v>
      </c>
      <c r="B131" s="110"/>
      <c r="C131" s="110"/>
      <c r="D131" s="110">
        <v>3</v>
      </c>
      <c r="E131" s="110">
        <v>1</v>
      </c>
      <c r="F131" s="110"/>
      <c r="G131" s="110"/>
      <c r="H131" s="110">
        <v>1447</v>
      </c>
      <c r="I131" s="122">
        <v>1451</v>
      </c>
    </row>
    <row r="132" spans="1:10" ht="20.100000000000001" customHeight="1" x14ac:dyDescent="0.2">
      <c r="A132" s="121" t="s">
        <v>132</v>
      </c>
      <c r="B132" s="122">
        <v>58676</v>
      </c>
      <c r="C132" s="122">
        <v>182462</v>
      </c>
      <c r="D132" s="122">
        <v>853213</v>
      </c>
      <c r="E132" s="122">
        <v>450766</v>
      </c>
      <c r="F132" s="122">
        <v>72140</v>
      </c>
      <c r="G132" s="122">
        <v>1133</v>
      </c>
      <c r="H132" s="122">
        <v>88723</v>
      </c>
      <c r="I132" s="122">
        <v>1707113</v>
      </c>
    </row>
    <row r="133" spans="1:10" x14ac:dyDescent="0.2">
      <c r="A133" s="5"/>
      <c r="B133" s="102"/>
      <c r="C133" s="102"/>
      <c r="D133" s="102"/>
      <c r="E133" s="102"/>
      <c r="F133" s="102"/>
      <c r="G133" s="102"/>
      <c r="H133" s="102"/>
      <c r="I133" s="102"/>
    </row>
    <row r="134" spans="1:10" ht="15.95" customHeight="1" x14ac:dyDescent="0.2">
      <c r="A134" s="98" t="s">
        <v>123</v>
      </c>
      <c r="B134" s="102"/>
      <c r="C134" s="102"/>
      <c r="D134" s="102"/>
      <c r="E134" s="102"/>
      <c r="F134" s="102"/>
      <c r="G134" s="102"/>
      <c r="H134" s="102"/>
      <c r="I134" s="102"/>
    </row>
    <row r="135" spans="1:10" ht="15.95" customHeight="1" x14ac:dyDescent="0.2">
      <c r="A135" s="98" t="s">
        <v>124</v>
      </c>
    </row>
    <row r="136" spans="1:10" ht="15.95" customHeight="1" x14ac:dyDescent="0.2">
      <c r="A136" s="98" t="s">
        <v>125</v>
      </c>
    </row>
    <row r="137" spans="1:10" ht="15.95" customHeight="1" x14ac:dyDescent="0.2">
      <c r="A137" s="98" t="s">
        <v>133</v>
      </c>
    </row>
    <row r="138" spans="1:10" ht="15.95" customHeight="1" x14ac:dyDescent="0.2">
      <c r="A138" s="98" t="s">
        <v>166</v>
      </c>
    </row>
    <row r="139" spans="1:10" x14ac:dyDescent="0.2">
      <c r="A139" s="5"/>
    </row>
    <row r="140" spans="1:10" ht="15" customHeight="1" x14ac:dyDescent="0.2">
      <c r="A140" s="100" t="s">
        <v>127</v>
      </c>
    </row>
    <row r="141" spans="1:10" x14ac:dyDescent="0.2">
      <c r="A141" s="5"/>
    </row>
    <row r="142" spans="1:10" ht="14.1" customHeight="1" x14ac:dyDescent="0.2">
      <c r="A142" s="101" t="s">
        <v>167</v>
      </c>
    </row>
    <row r="143" spans="1:10" x14ac:dyDescent="0.2">
      <c r="A143" s="5"/>
    </row>
    <row r="144" spans="1:10" ht="20.100000000000001" customHeight="1" x14ac:dyDescent="0.2">
      <c r="A144" s="5"/>
      <c r="B144" s="102"/>
      <c r="C144" s="112" t="s">
        <v>0</v>
      </c>
      <c r="D144" s="112" t="s">
        <v>1</v>
      </c>
      <c r="E144" s="112" t="s">
        <v>2</v>
      </c>
      <c r="F144" s="112" t="s">
        <v>3</v>
      </c>
      <c r="G144" s="112" t="s">
        <v>4</v>
      </c>
      <c r="H144" s="112" t="s">
        <v>5</v>
      </c>
      <c r="I144" s="112" t="s">
        <v>6</v>
      </c>
      <c r="J144" s="112" t="s">
        <v>67</v>
      </c>
    </row>
    <row r="145" spans="1:10" ht="20.100000000000001" customHeight="1" x14ac:dyDescent="0.2">
      <c r="A145" s="112" t="s">
        <v>90</v>
      </c>
      <c r="B145" s="105" t="s">
        <v>168</v>
      </c>
      <c r="C145" s="106">
        <v>108</v>
      </c>
      <c r="D145" s="106">
        <v>1149</v>
      </c>
      <c r="E145" s="106">
        <v>5553</v>
      </c>
      <c r="F145" s="106">
        <v>3907</v>
      </c>
      <c r="G145" s="106">
        <v>510</v>
      </c>
      <c r="H145" s="106"/>
      <c r="I145" s="106">
        <v>224</v>
      </c>
      <c r="J145" s="122">
        <v>11451</v>
      </c>
    </row>
    <row r="146" spans="1:10" ht="20.100000000000001" customHeight="1" x14ac:dyDescent="0.2">
      <c r="A146" s="112" t="s">
        <v>91</v>
      </c>
      <c r="B146" s="105" t="s">
        <v>134</v>
      </c>
      <c r="C146" s="110">
        <v>989</v>
      </c>
      <c r="D146" s="110">
        <v>3393</v>
      </c>
      <c r="E146" s="110">
        <v>11018</v>
      </c>
      <c r="F146" s="110">
        <v>4413</v>
      </c>
      <c r="G146" s="110">
        <v>6889</v>
      </c>
      <c r="H146" s="110">
        <v>19</v>
      </c>
      <c r="I146" s="110">
        <v>229</v>
      </c>
      <c r="J146" s="122">
        <v>26950</v>
      </c>
    </row>
    <row r="147" spans="1:10" ht="20.100000000000001" customHeight="1" x14ac:dyDescent="0.2">
      <c r="A147" s="112" t="s">
        <v>92</v>
      </c>
      <c r="B147" s="105" t="s">
        <v>135</v>
      </c>
      <c r="C147" s="106">
        <v>2097</v>
      </c>
      <c r="D147" s="106">
        <v>3190</v>
      </c>
      <c r="E147" s="106">
        <v>7227</v>
      </c>
      <c r="F147" s="106">
        <v>3947</v>
      </c>
      <c r="G147" s="106">
        <v>2070</v>
      </c>
      <c r="H147" s="106"/>
      <c r="I147" s="106">
        <v>391</v>
      </c>
      <c r="J147" s="122">
        <v>18922</v>
      </c>
    </row>
    <row r="148" spans="1:10" ht="20.100000000000001" customHeight="1" x14ac:dyDescent="0.2">
      <c r="A148" s="112" t="s">
        <v>93</v>
      </c>
      <c r="B148" s="105" t="s">
        <v>136</v>
      </c>
      <c r="C148" s="110">
        <v>179</v>
      </c>
      <c r="D148" s="110">
        <v>486</v>
      </c>
      <c r="E148" s="110">
        <v>1341</v>
      </c>
      <c r="F148" s="110">
        <v>851</v>
      </c>
      <c r="G148" s="110">
        <v>184</v>
      </c>
      <c r="H148" s="110"/>
      <c r="I148" s="110">
        <v>22</v>
      </c>
      <c r="J148" s="122">
        <v>3063</v>
      </c>
    </row>
    <row r="149" spans="1:10" ht="20.100000000000001" customHeight="1" x14ac:dyDescent="0.2">
      <c r="A149" s="112" t="s">
        <v>94</v>
      </c>
      <c r="B149" s="105" t="s">
        <v>137</v>
      </c>
      <c r="C149" s="106">
        <v>10</v>
      </c>
      <c r="D149" s="106">
        <v>39</v>
      </c>
      <c r="E149" s="106">
        <v>95</v>
      </c>
      <c r="F149" s="106">
        <v>45</v>
      </c>
      <c r="G149" s="106">
        <v>6</v>
      </c>
      <c r="H149" s="106"/>
      <c r="I149" s="106">
        <v>1</v>
      </c>
      <c r="J149" s="122">
        <v>196</v>
      </c>
    </row>
    <row r="150" spans="1:10" ht="20.100000000000001" customHeight="1" x14ac:dyDescent="0.2">
      <c r="A150" s="112" t="s">
        <v>95</v>
      </c>
      <c r="B150" s="105" t="s">
        <v>138</v>
      </c>
      <c r="C150" s="110">
        <v>8</v>
      </c>
      <c r="D150" s="110">
        <v>39</v>
      </c>
      <c r="E150" s="110">
        <v>95</v>
      </c>
      <c r="F150" s="110">
        <v>23</v>
      </c>
      <c r="G150" s="110">
        <v>1</v>
      </c>
      <c r="H150" s="110"/>
      <c r="I150" s="110"/>
      <c r="J150" s="122">
        <v>166</v>
      </c>
    </row>
    <row r="151" spans="1:10" ht="20.100000000000001" customHeight="1" x14ac:dyDescent="0.2">
      <c r="A151" s="112" t="s">
        <v>96</v>
      </c>
      <c r="B151" s="105" t="s">
        <v>97</v>
      </c>
      <c r="C151" s="106"/>
      <c r="D151" s="106"/>
      <c r="E151" s="106">
        <v>4</v>
      </c>
      <c r="F151" s="106"/>
      <c r="G151" s="106"/>
      <c r="H151" s="106"/>
      <c r="I151" s="106">
        <v>5727</v>
      </c>
      <c r="J151" s="122">
        <v>5731</v>
      </c>
    </row>
    <row r="152" spans="1:10" ht="20.100000000000001" customHeight="1" x14ac:dyDescent="0.2">
      <c r="A152" s="112" t="s">
        <v>98</v>
      </c>
      <c r="B152" s="105" t="s">
        <v>99</v>
      </c>
      <c r="C152" s="110"/>
      <c r="D152" s="110">
        <v>1</v>
      </c>
      <c r="E152" s="110"/>
      <c r="F152" s="110">
        <v>1</v>
      </c>
      <c r="G152" s="110">
        <v>1</v>
      </c>
      <c r="H152" s="110"/>
      <c r="I152" s="110">
        <v>128</v>
      </c>
      <c r="J152" s="122">
        <v>131</v>
      </c>
    </row>
    <row r="153" spans="1:10" ht="20.100000000000001" customHeight="1" x14ac:dyDescent="0.2">
      <c r="A153" s="112" t="s">
        <v>100</v>
      </c>
      <c r="B153" s="105" t="s">
        <v>101</v>
      </c>
      <c r="C153" s="106"/>
      <c r="D153" s="106"/>
      <c r="E153" s="106"/>
      <c r="F153" s="106"/>
      <c r="G153" s="106"/>
      <c r="H153" s="106"/>
      <c r="I153" s="106">
        <v>69</v>
      </c>
      <c r="J153" s="122">
        <v>69</v>
      </c>
    </row>
    <row r="154" spans="1:10" ht="20.100000000000001" customHeight="1" x14ac:dyDescent="0.2">
      <c r="A154" s="123"/>
      <c r="B154" s="121" t="s">
        <v>132</v>
      </c>
      <c r="C154" s="122">
        <v>3391</v>
      </c>
      <c r="D154" s="122">
        <v>8297</v>
      </c>
      <c r="E154" s="122">
        <v>25333</v>
      </c>
      <c r="F154" s="122">
        <v>13187</v>
      </c>
      <c r="G154" s="122">
        <v>9661</v>
      </c>
      <c r="H154" s="122">
        <v>19</v>
      </c>
      <c r="I154" s="122">
        <v>6791</v>
      </c>
      <c r="J154" s="122">
        <v>66679</v>
      </c>
    </row>
    <row r="155" spans="1:10" x14ac:dyDescent="0.2">
      <c r="A155" s="5"/>
      <c r="B155" s="102"/>
      <c r="C155" s="102"/>
      <c r="D155" s="102"/>
      <c r="E155" s="102"/>
      <c r="F155" s="102"/>
      <c r="G155" s="102"/>
      <c r="H155" s="102"/>
      <c r="I155" s="102"/>
      <c r="J155" s="102"/>
    </row>
    <row r="156" spans="1:10" ht="33.950000000000003" customHeight="1" x14ac:dyDescent="0.25">
      <c r="A156" s="124" t="s">
        <v>139</v>
      </c>
      <c r="B156" s="102"/>
      <c r="C156" s="102"/>
      <c r="D156" s="102"/>
      <c r="E156" s="102"/>
      <c r="F156" s="102"/>
      <c r="G156" s="102"/>
      <c r="H156" s="102"/>
      <c r="I156" s="102"/>
      <c r="J156" s="102"/>
    </row>
    <row r="157" spans="1:10" x14ac:dyDescent="0.2">
      <c r="A157" s="5"/>
    </row>
    <row r="158" spans="1:10" ht="20.100000000000001" customHeight="1" x14ac:dyDescent="0.2">
      <c r="A158" s="125" t="s">
        <v>140</v>
      </c>
      <c r="B158" s="125" t="s">
        <v>129</v>
      </c>
      <c r="C158" s="125" t="s">
        <v>130</v>
      </c>
    </row>
    <row r="159" spans="1:10" ht="20.100000000000001" customHeight="1" x14ac:dyDescent="0.2">
      <c r="A159" s="126" t="s">
        <v>141</v>
      </c>
      <c r="B159" s="126" t="s">
        <v>0</v>
      </c>
      <c r="C159" s="127">
        <v>2</v>
      </c>
    </row>
    <row r="160" spans="1:10" ht="20.100000000000001" customHeight="1" x14ac:dyDescent="0.2">
      <c r="A160" s="128" t="s">
        <v>141</v>
      </c>
      <c r="B160" s="128" t="s">
        <v>1</v>
      </c>
      <c r="C160" s="129">
        <v>1</v>
      </c>
    </row>
    <row r="161" spans="1:3" ht="20.100000000000001" customHeight="1" x14ac:dyDescent="0.2">
      <c r="A161" s="126" t="s">
        <v>141</v>
      </c>
      <c r="B161" s="126" t="s">
        <v>2</v>
      </c>
      <c r="C161" s="127">
        <v>3</v>
      </c>
    </row>
    <row r="162" spans="1:3" ht="20.100000000000001" customHeight="1" x14ac:dyDescent="0.2">
      <c r="A162" s="128" t="s">
        <v>141</v>
      </c>
      <c r="B162" s="128" t="s">
        <v>3</v>
      </c>
      <c r="C162" s="129">
        <v>2</v>
      </c>
    </row>
    <row r="163" spans="1:3" ht="20.100000000000001" customHeight="1" x14ac:dyDescent="0.2">
      <c r="A163" s="126" t="s">
        <v>141</v>
      </c>
      <c r="B163" s="126" t="s">
        <v>4</v>
      </c>
      <c r="C163" s="127">
        <v>1</v>
      </c>
    </row>
    <row r="164" spans="1:3" x14ac:dyDescent="0.2">
      <c r="A164" s="126"/>
      <c r="B164" s="126" t="s">
        <v>132</v>
      </c>
      <c r="C164" s="127">
        <v>8</v>
      </c>
    </row>
  </sheetData>
  <mergeCells count="77">
    <mergeCell ref="O86:P86"/>
    <mergeCell ref="C86:D86"/>
    <mergeCell ref="E86:F86"/>
    <mergeCell ref="G86:H86"/>
    <mergeCell ref="I86:J86"/>
    <mergeCell ref="K86:L86"/>
    <mergeCell ref="M86:N86"/>
    <mergeCell ref="O80:P80"/>
    <mergeCell ref="C83:D83"/>
    <mergeCell ref="E83:F83"/>
    <mergeCell ref="G83:H83"/>
    <mergeCell ref="I83:J83"/>
    <mergeCell ref="K83:L83"/>
    <mergeCell ref="M83:N83"/>
    <mergeCell ref="O83:P83"/>
    <mergeCell ref="C80:D80"/>
    <mergeCell ref="E80:F80"/>
    <mergeCell ref="G80:H80"/>
    <mergeCell ref="I80:J80"/>
    <mergeCell ref="K80:L80"/>
    <mergeCell ref="M80:N80"/>
    <mergeCell ref="O74:P74"/>
    <mergeCell ref="C77:D77"/>
    <mergeCell ref="E77:F77"/>
    <mergeCell ref="G77:H77"/>
    <mergeCell ref="I77:J77"/>
    <mergeCell ref="K77:L77"/>
    <mergeCell ref="M77:N77"/>
    <mergeCell ref="O77:P77"/>
    <mergeCell ref="C74:D74"/>
    <mergeCell ref="E74:F74"/>
    <mergeCell ref="G74:H74"/>
    <mergeCell ref="I74:J74"/>
    <mergeCell ref="K74:L74"/>
    <mergeCell ref="M74:N74"/>
    <mergeCell ref="O68:P68"/>
    <mergeCell ref="C71:D71"/>
    <mergeCell ref="E71:F71"/>
    <mergeCell ref="G71:H71"/>
    <mergeCell ref="I71:J71"/>
    <mergeCell ref="K71:L71"/>
    <mergeCell ref="M71:N71"/>
    <mergeCell ref="O71:P71"/>
    <mergeCell ref="C68:D68"/>
    <mergeCell ref="E68:F68"/>
    <mergeCell ref="G68:H68"/>
    <mergeCell ref="I68:J68"/>
    <mergeCell ref="K68:L68"/>
    <mergeCell ref="M68:N68"/>
    <mergeCell ref="O60:P60"/>
    <mergeCell ref="C64:D64"/>
    <mergeCell ref="E64:F64"/>
    <mergeCell ref="G64:H64"/>
    <mergeCell ref="I64:J64"/>
    <mergeCell ref="K64:L64"/>
    <mergeCell ref="M64:N64"/>
    <mergeCell ref="O64:P64"/>
    <mergeCell ref="C60:D60"/>
    <mergeCell ref="E60:F60"/>
    <mergeCell ref="G60:H60"/>
    <mergeCell ref="I60:J60"/>
    <mergeCell ref="K60:L60"/>
    <mergeCell ref="M60:N60"/>
    <mergeCell ref="O51:P51"/>
    <mergeCell ref="C56:D56"/>
    <mergeCell ref="E56:F56"/>
    <mergeCell ref="G56:H56"/>
    <mergeCell ref="I56:J56"/>
    <mergeCell ref="K56:L56"/>
    <mergeCell ref="M56:N56"/>
    <mergeCell ref="O56:P56"/>
    <mergeCell ref="C51:D51"/>
    <mergeCell ref="E51:F51"/>
    <mergeCell ref="G51:H51"/>
    <mergeCell ref="I51:J51"/>
    <mergeCell ref="K51:L51"/>
    <mergeCell ref="M51:N5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13" workbookViewId="0">
      <selection sqref="A1:J1"/>
    </sheetView>
  </sheetViews>
  <sheetFormatPr defaultRowHeight="14.25" x14ac:dyDescent="0.2"/>
  <cols>
    <col min="1" max="1" width="22.140625" customWidth="1"/>
    <col min="2" max="9" width="12.7109375" customWidth="1"/>
    <col min="10" max="10" width="12.7109375" style="13" customWidth="1"/>
  </cols>
  <sheetData>
    <row r="1" spans="1:10" s="3" customFormat="1" ht="47.25" customHeight="1" x14ac:dyDescent="0.2">
      <c r="A1" s="141" t="str">
        <f>Sheet1!A5&amp;" NJ Family Care Managed Care Report - Summary by Eligibility Category"</f>
        <v>May 2019 NJ Family Care Managed Care Report - Summary by Eligibility Category</v>
      </c>
      <c r="B1" s="142"/>
      <c r="C1" s="142"/>
      <c r="D1" s="142"/>
      <c r="E1" s="142"/>
      <c r="F1" s="142"/>
      <c r="G1" s="142"/>
      <c r="H1" s="142"/>
      <c r="I1" s="142"/>
      <c r="J1" s="143"/>
    </row>
    <row r="2" spans="1:10" s="6" customFormat="1" ht="32.25" customHeight="1" x14ac:dyDescent="0.25">
      <c r="A2" s="45" t="s">
        <v>105</v>
      </c>
      <c r="B2" s="46" t="s">
        <v>0</v>
      </c>
      <c r="C2" s="47" t="s">
        <v>1</v>
      </c>
      <c r="D2" s="47" t="s">
        <v>2</v>
      </c>
      <c r="E2" s="47" t="s">
        <v>3</v>
      </c>
      <c r="F2" s="47" t="s">
        <v>4</v>
      </c>
      <c r="G2" s="48" t="s">
        <v>102</v>
      </c>
      <c r="H2" s="49" t="s">
        <v>5</v>
      </c>
      <c r="I2" s="48" t="s">
        <v>6</v>
      </c>
      <c r="J2" s="50" t="s">
        <v>7</v>
      </c>
    </row>
    <row r="3" spans="1:10" s="9" customFormat="1" ht="15" customHeight="1" x14ac:dyDescent="0.2">
      <c r="A3" s="51" t="s">
        <v>106</v>
      </c>
      <c r="B3" s="52">
        <f>Sheet1!B12</f>
        <v>4541</v>
      </c>
      <c r="C3" s="53">
        <f>Sheet1!C12</f>
        <v>12035</v>
      </c>
      <c r="D3" s="53">
        <f>Sheet1!D12</f>
        <v>34702</v>
      </c>
      <c r="E3" s="53">
        <f>Sheet1!E12</f>
        <v>25763</v>
      </c>
      <c r="F3" s="53">
        <f>Sheet1!F12</f>
        <v>11784</v>
      </c>
      <c r="G3" s="54">
        <f>SUM(B3:F3)</f>
        <v>88825</v>
      </c>
      <c r="H3" s="55">
        <f>Sheet1!G12</f>
        <v>506</v>
      </c>
      <c r="I3" s="54">
        <f>Sheet1!H12</f>
        <v>7226</v>
      </c>
      <c r="J3" s="56">
        <f>Sheet1!I12</f>
        <v>96557</v>
      </c>
    </row>
    <row r="4" spans="1:10" s="4" customFormat="1" ht="15" customHeight="1" x14ac:dyDescent="0.2">
      <c r="A4" s="27"/>
      <c r="B4" s="28"/>
      <c r="C4" s="29"/>
      <c r="D4" s="29"/>
      <c r="E4" s="29"/>
      <c r="F4" s="29"/>
      <c r="G4" s="30"/>
      <c r="H4" s="31"/>
      <c r="I4" s="30"/>
      <c r="J4" s="32"/>
    </row>
    <row r="5" spans="1:10" s="3" customFormat="1" ht="15" customHeight="1" x14ac:dyDescent="0.2">
      <c r="A5" s="51" t="s">
        <v>8</v>
      </c>
      <c r="B5" s="52">
        <f>SUM(B6:B7)</f>
        <v>16</v>
      </c>
      <c r="C5" s="53">
        <f>SUM(C6:C7)</f>
        <v>108</v>
      </c>
      <c r="D5" s="53">
        <f t="shared" ref="D5:F5" si="0">SUM(D6:D7)</f>
        <v>361</v>
      </c>
      <c r="E5" s="53">
        <f t="shared" si="0"/>
        <v>216</v>
      </c>
      <c r="F5" s="53">
        <f t="shared" si="0"/>
        <v>68</v>
      </c>
      <c r="G5" s="53">
        <f>SUM(G6:G7)</f>
        <v>769</v>
      </c>
      <c r="H5" s="55">
        <f t="shared" ref="H5:I5" si="1">SUM(H6:H7)</f>
        <v>1</v>
      </c>
      <c r="I5" s="54">
        <f t="shared" si="1"/>
        <v>30</v>
      </c>
      <c r="J5" s="56">
        <f>SUM(J6:J7)</f>
        <v>800</v>
      </c>
    </row>
    <row r="6" spans="1:10" s="3" customFormat="1" ht="15" customHeight="1" x14ac:dyDescent="0.2">
      <c r="A6" s="33" t="s">
        <v>9</v>
      </c>
      <c r="B6" s="34">
        <f>Sheet1!B15</f>
        <v>16</v>
      </c>
      <c r="C6" s="35">
        <f>Sheet1!C15</f>
        <v>103</v>
      </c>
      <c r="D6" s="35">
        <f>Sheet1!D15</f>
        <v>339</v>
      </c>
      <c r="E6" s="35">
        <f>Sheet1!E15</f>
        <v>206</v>
      </c>
      <c r="F6" s="35">
        <f>Sheet1!F15</f>
        <v>65</v>
      </c>
      <c r="G6" s="36">
        <f>SUM(B6:F6)</f>
        <v>729</v>
      </c>
      <c r="H6" s="37">
        <f>Sheet1!G15</f>
        <v>1</v>
      </c>
      <c r="I6" s="36">
        <f>Sheet1!H15</f>
        <v>27</v>
      </c>
      <c r="J6" s="57">
        <f>Sheet1!I15</f>
        <v>757</v>
      </c>
    </row>
    <row r="7" spans="1:10" s="3" customFormat="1" ht="15" customHeight="1" x14ac:dyDescent="0.2">
      <c r="A7" s="33" t="s">
        <v>10</v>
      </c>
      <c r="B7" s="34">
        <f>Sheet1!B16</f>
        <v>0</v>
      </c>
      <c r="C7" s="35">
        <f>Sheet1!C16</f>
        <v>5</v>
      </c>
      <c r="D7" s="35">
        <f>Sheet1!D16</f>
        <v>22</v>
      </c>
      <c r="E7" s="35">
        <f>Sheet1!E16</f>
        <v>10</v>
      </c>
      <c r="F7" s="35">
        <f>Sheet1!F16</f>
        <v>3</v>
      </c>
      <c r="G7" s="36">
        <f>SUM(B7:F7)</f>
        <v>40</v>
      </c>
      <c r="H7" s="37">
        <f>Sheet1!G16</f>
        <v>0</v>
      </c>
      <c r="I7" s="36">
        <f>Sheet1!H16</f>
        <v>3</v>
      </c>
      <c r="J7" s="57">
        <f>Sheet1!I16</f>
        <v>43</v>
      </c>
    </row>
    <row r="8" spans="1:10" s="3" customFormat="1" ht="15" customHeight="1" x14ac:dyDescent="0.2">
      <c r="A8" s="27"/>
      <c r="B8" s="28"/>
      <c r="C8" s="29"/>
      <c r="D8" s="29"/>
      <c r="E8" s="29"/>
      <c r="F8" s="29"/>
      <c r="G8" s="30"/>
      <c r="H8" s="31"/>
      <c r="I8" s="30"/>
      <c r="J8" s="32"/>
    </row>
    <row r="9" spans="1:10" s="3" customFormat="1" ht="15" customHeight="1" x14ac:dyDescent="0.2">
      <c r="A9" s="51" t="s">
        <v>11</v>
      </c>
      <c r="B9" s="52">
        <f>SUM(B10:B11)</f>
        <v>4490</v>
      </c>
      <c r="C9" s="53">
        <f>SUM(C10:C11)</f>
        <v>24065</v>
      </c>
      <c r="D9" s="53">
        <f t="shared" ref="D9" si="2">SUM(D10:D11)</f>
        <v>100121</v>
      </c>
      <c r="E9" s="53">
        <f t="shared" ref="E9" si="3">SUM(E10:E11)</f>
        <v>56314</v>
      </c>
      <c r="F9" s="53">
        <f t="shared" ref="F9" si="4">SUM(F10:F11)</f>
        <v>10595</v>
      </c>
      <c r="G9" s="53">
        <f>SUM(G10:G11)</f>
        <v>195585</v>
      </c>
      <c r="H9" s="55">
        <f t="shared" ref="H9" si="5">SUM(H10:H11)</f>
        <v>620</v>
      </c>
      <c r="I9" s="54">
        <f t="shared" ref="I9" si="6">SUM(I10:I11)</f>
        <v>9004</v>
      </c>
      <c r="J9" s="56">
        <f>SUM(J10:J11)</f>
        <v>205209</v>
      </c>
    </row>
    <row r="10" spans="1:10" s="3" customFormat="1" ht="15" customHeight="1" x14ac:dyDescent="0.2">
      <c r="A10" s="33" t="s">
        <v>9</v>
      </c>
      <c r="B10" s="34">
        <f>Sheet1!B19</f>
        <v>3733</v>
      </c>
      <c r="C10" s="35">
        <f>Sheet1!C19</f>
        <v>21229</v>
      </c>
      <c r="D10" s="35">
        <f>Sheet1!D19</f>
        <v>83901</v>
      </c>
      <c r="E10" s="35">
        <f>Sheet1!E19</f>
        <v>48169</v>
      </c>
      <c r="F10" s="35">
        <f>Sheet1!F19</f>
        <v>9731</v>
      </c>
      <c r="G10" s="36">
        <f>SUM(B10:F10)</f>
        <v>166763</v>
      </c>
      <c r="H10" s="37">
        <f>Sheet1!G19</f>
        <v>620</v>
      </c>
      <c r="I10" s="36">
        <f>Sheet1!H19</f>
        <v>8444</v>
      </c>
      <c r="J10" s="57">
        <f>Sheet1!I19</f>
        <v>175827</v>
      </c>
    </row>
    <row r="11" spans="1:10" s="3" customFormat="1" ht="15" customHeight="1" x14ac:dyDescent="0.2">
      <c r="A11" s="33" t="s">
        <v>10</v>
      </c>
      <c r="B11" s="34">
        <f>Sheet1!B20</f>
        <v>757</v>
      </c>
      <c r="C11" s="35">
        <f>Sheet1!C20</f>
        <v>2836</v>
      </c>
      <c r="D11" s="35">
        <f>Sheet1!D20</f>
        <v>16220</v>
      </c>
      <c r="E11" s="35">
        <f>Sheet1!E20</f>
        <v>8145</v>
      </c>
      <c r="F11" s="35">
        <f>Sheet1!F20</f>
        <v>864</v>
      </c>
      <c r="G11" s="36">
        <f>SUM(B11:F11)</f>
        <v>28822</v>
      </c>
      <c r="H11" s="37">
        <f>Sheet1!G20</f>
        <v>0</v>
      </c>
      <c r="I11" s="36">
        <f>Sheet1!H20</f>
        <v>560</v>
      </c>
      <c r="J11" s="57">
        <f>Sheet1!I20</f>
        <v>29382</v>
      </c>
    </row>
    <row r="12" spans="1:10" s="3" customFormat="1" ht="15" customHeight="1" x14ac:dyDescent="0.2">
      <c r="A12" s="38"/>
      <c r="B12" s="28"/>
      <c r="C12" s="29"/>
      <c r="D12" s="29"/>
      <c r="E12" s="29"/>
      <c r="F12" s="29"/>
      <c r="G12" s="30"/>
      <c r="H12" s="31"/>
      <c r="I12" s="30"/>
      <c r="J12" s="32"/>
    </row>
    <row r="13" spans="1:10" s="3" customFormat="1" ht="15" customHeight="1" x14ac:dyDescent="0.2">
      <c r="A13" s="51" t="s">
        <v>12</v>
      </c>
      <c r="B13" s="52">
        <f t="shared" ref="B13:J13" si="7">SUM(B14:B19)</f>
        <v>20701</v>
      </c>
      <c r="C13" s="53">
        <f t="shared" si="7"/>
        <v>81908</v>
      </c>
      <c r="D13" s="53">
        <f t="shared" si="7"/>
        <v>413840</v>
      </c>
      <c r="E13" s="53">
        <f t="shared" si="7"/>
        <v>217085</v>
      </c>
      <c r="F13" s="53">
        <f t="shared" si="7"/>
        <v>22020</v>
      </c>
      <c r="G13" s="53">
        <f t="shared" si="7"/>
        <v>755554</v>
      </c>
      <c r="H13" s="55">
        <f t="shared" si="7"/>
        <v>0</v>
      </c>
      <c r="I13" s="54">
        <f t="shared" si="7"/>
        <v>32842</v>
      </c>
      <c r="J13" s="56">
        <f t="shared" si="7"/>
        <v>788396</v>
      </c>
    </row>
    <row r="14" spans="1:10" s="3" customFormat="1" ht="15" customHeight="1" x14ac:dyDescent="0.2">
      <c r="A14" s="33" t="s">
        <v>13</v>
      </c>
      <c r="B14" s="34">
        <f>Sheet1!B24</f>
        <v>14825</v>
      </c>
      <c r="C14" s="35">
        <f>Sheet1!C24</f>
        <v>56310</v>
      </c>
      <c r="D14" s="35">
        <f>Sheet1!D24</f>
        <v>284800</v>
      </c>
      <c r="E14" s="35">
        <f>Sheet1!E24</f>
        <v>147126</v>
      </c>
      <c r="F14" s="35">
        <f>Sheet1!F24</f>
        <v>16401</v>
      </c>
      <c r="G14" s="36">
        <f t="shared" ref="G14:G19" si="8">SUM(B14:F14)</f>
        <v>519462</v>
      </c>
      <c r="H14" s="37">
        <f>Sheet1!G24</f>
        <v>0</v>
      </c>
      <c r="I14" s="36">
        <f>Sheet1!H24</f>
        <v>19802</v>
      </c>
      <c r="J14" s="57">
        <f>Sheet1!I24</f>
        <v>539264</v>
      </c>
    </row>
    <row r="15" spans="1:10" s="3" customFormat="1" ht="15" customHeight="1" x14ac:dyDescent="0.2">
      <c r="A15" s="33" t="s">
        <v>14</v>
      </c>
      <c r="B15" s="34">
        <f>Sheet1!B25</f>
        <v>2460</v>
      </c>
      <c r="C15" s="35">
        <f>Sheet1!C25</f>
        <v>9793</v>
      </c>
      <c r="D15" s="35">
        <f>Sheet1!D25</f>
        <v>49838</v>
      </c>
      <c r="E15" s="35">
        <f>Sheet1!E25</f>
        <v>26758</v>
      </c>
      <c r="F15" s="35">
        <f>Sheet1!F25</f>
        <v>2943</v>
      </c>
      <c r="G15" s="36">
        <f t="shared" si="8"/>
        <v>91792</v>
      </c>
      <c r="H15" s="37">
        <f>Sheet1!G25</f>
        <v>0</v>
      </c>
      <c r="I15" s="36">
        <f>Sheet1!H25</f>
        <v>3353</v>
      </c>
      <c r="J15" s="57">
        <f>Sheet1!I25</f>
        <v>95145</v>
      </c>
    </row>
    <row r="16" spans="1:10" s="3" customFormat="1" ht="15" customHeight="1" x14ac:dyDescent="0.2">
      <c r="A16" s="33" t="s">
        <v>15</v>
      </c>
      <c r="B16" s="34">
        <f>Sheet1!B26</f>
        <v>119</v>
      </c>
      <c r="C16" s="35">
        <f>Sheet1!C26</f>
        <v>597</v>
      </c>
      <c r="D16" s="35">
        <f>Sheet1!D26</f>
        <v>3112</v>
      </c>
      <c r="E16" s="35">
        <f>Sheet1!E26</f>
        <v>1575</v>
      </c>
      <c r="F16" s="35">
        <f>Sheet1!F26</f>
        <v>145</v>
      </c>
      <c r="G16" s="36">
        <f t="shared" si="8"/>
        <v>5548</v>
      </c>
      <c r="H16" s="37">
        <f>Sheet1!G26</f>
        <v>0</v>
      </c>
      <c r="I16" s="36">
        <f>Sheet1!H26</f>
        <v>49</v>
      </c>
      <c r="J16" s="57">
        <f>Sheet1!I26</f>
        <v>5597</v>
      </c>
    </row>
    <row r="17" spans="1:10" s="3" customFormat="1" ht="15" customHeight="1" x14ac:dyDescent="0.2">
      <c r="A17" s="33" t="s">
        <v>16</v>
      </c>
      <c r="B17" s="34">
        <f>Sheet1!B27</f>
        <v>1449</v>
      </c>
      <c r="C17" s="35">
        <f>Sheet1!C27</f>
        <v>6470</v>
      </c>
      <c r="D17" s="35">
        <f>Sheet1!D27</f>
        <v>33959</v>
      </c>
      <c r="E17" s="35">
        <f>Sheet1!E27</f>
        <v>17748</v>
      </c>
      <c r="F17" s="35">
        <f>Sheet1!F27</f>
        <v>1174</v>
      </c>
      <c r="G17" s="36">
        <f t="shared" si="8"/>
        <v>60800</v>
      </c>
      <c r="H17" s="37">
        <f>Sheet1!G27</f>
        <v>0</v>
      </c>
      <c r="I17" s="36">
        <f>Sheet1!H27</f>
        <v>209</v>
      </c>
      <c r="J17" s="57">
        <f>Sheet1!I27</f>
        <v>61009</v>
      </c>
    </row>
    <row r="18" spans="1:10" s="3" customFormat="1" ht="15" customHeight="1" x14ac:dyDescent="0.2">
      <c r="A18" s="33" t="s">
        <v>17</v>
      </c>
      <c r="B18" s="34">
        <f>Sheet1!B28</f>
        <v>1529</v>
      </c>
      <c r="C18" s="35">
        <f>Sheet1!C28</f>
        <v>6436</v>
      </c>
      <c r="D18" s="35">
        <f>Sheet1!D28</f>
        <v>30213</v>
      </c>
      <c r="E18" s="35">
        <f>Sheet1!E28</f>
        <v>17580</v>
      </c>
      <c r="F18" s="35">
        <f>Sheet1!F28</f>
        <v>1006</v>
      </c>
      <c r="G18" s="36">
        <f t="shared" si="8"/>
        <v>56764</v>
      </c>
      <c r="H18" s="37">
        <f>Sheet1!G28</f>
        <v>0</v>
      </c>
      <c r="I18" s="36">
        <f>Sheet1!H28</f>
        <v>281</v>
      </c>
      <c r="J18" s="57">
        <f>Sheet1!I28</f>
        <v>57045</v>
      </c>
    </row>
    <row r="19" spans="1:10" s="3" customFormat="1" ht="15" customHeight="1" x14ac:dyDescent="0.2">
      <c r="A19" s="33" t="s">
        <v>18</v>
      </c>
      <c r="B19" s="34">
        <f>Sheet1!B31</f>
        <v>319</v>
      </c>
      <c r="C19" s="35">
        <f>Sheet1!C31</f>
        <v>2302</v>
      </c>
      <c r="D19" s="35">
        <f>Sheet1!D31</f>
        <v>11918</v>
      </c>
      <c r="E19" s="35">
        <f>Sheet1!E31</f>
        <v>6298</v>
      </c>
      <c r="F19" s="35">
        <f>Sheet1!F31</f>
        <v>351</v>
      </c>
      <c r="G19" s="36">
        <f t="shared" si="8"/>
        <v>21188</v>
      </c>
      <c r="H19" s="37">
        <f>Sheet1!G31</f>
        <v>0</v>
      </c>
      <c r="I19" s="36">
        <f>Sheet1!H31</f>
        <v>9148</v>
      </c>
      <c r="J19" s="57">
        <f>Sheet1!I31</f>
        <v>30336</v>
      </c>
    </row>
    <row r="20" spans="1:10" s="3" customFormat="1" ht="15" customHeight="1" x14ac:dyDescent="0.2">
      <c r="A20" s="27"/>
      <c r="B20" s="28"/>
      <c r="C20" s="29"/>
      <c r="D20" s="29"/>
      <c r="E20" s="29"/>
      <c r="F20" s="29"/>
      <c r="G20" s="30"/>
      <c r="H20" s="31"/>
      <c r="I20" s="30"/>
      <c r="J20" s="32"/>
    </row>
    <row r="21" spans="1:10" s="3" customFormat="1" ht="15" customHeight="1" x14ac:dyDescent="0.2">
      <c r="A21" s="51" t="s">
        <v>19</v>
      </c>
      <c r="B21" s="52">
        <f>SUM(B22:B23)</f>
        <v>28928</v>
      </c>
      <c r="C21" s="53">
        <f>SUM(C22:C23)</f>
        <v>64346</v>
      </c>
      <c r="D21" s="53">
        <f t="shared" ref="D21" si="9">SUM(D22:D23)</f>
        <v>304189</v>
      </c>
      <c r="E21" s="53">
        <f t="shared" ref="E21" si="10">SUM(E22:E23)</f>
        <v>151388</v>
      </c>
      <c r="F21" s="53">
        <f t="shared" ref="F21" si="11">SUM(F22:F23)</f>
        <v>27673</v>
      </c>
      <c r="G21" s="54">
        <f>SUM(G22:G23)</f>
        <v>576524</v>
      </c>
      <c r="H21" s="55">
        <f t="shared" ref="H21" si="12">SUM(H22:H23)</f>
        <v>6</v>
      </c>
      <c r="I21" s="54">
        <f t="shared" ref="I21" si="13">SUM(I22:I23)</f>
        <v>39621</v>
      </c>
      <c r="J21" s="56">
        <f>SUM(J22:J23)</f>
        <v>616151</v>
      </c>
    </row>
    <row r="22" spans="1:10" s="3" customFormat="1" ht="15" customHeight="1" x14ac:dyDescent="0.2">
      <c r="A22" s="33" t="s">
        <v>13</v>
      </c>
      <c r="B22" s="34">
        <f>Sheet1!B35</f>
        <v>3822</v>
      </c>
      <c r="C22" s="35">
        <f>Sheet1!C35</f>
        <v>10226</v>
      </c>
      <c r="D22" s="35">
        <f>Sheet1!D35</f>
        <v>48722</v>
      </c>
      <c r="E22" s="35">
        <f>Sheet1!E35</f>
        <v>23652</v>
      </c>
      <c r="F22" s="35">
        <f>Sheet1!F35</f>
        <v>3187</v>
      </c>
      <c r="G22" s="36">
        <f t="shared" ref="G22:G25" si="14">SUM(B22:F22)</f>
        <v>89609</v>
      </c>
      <c r="H22" s="37">
        <f>Sheet1!G35</f>
        <v>0</v>
      </c>
      <c r="I22" s="36">
        <f>Sheet1!H35</f>
        <v>7316</v>
      </c>
      <c r="J22" s="57">
        <f>Sheet1!I35</f>
        <v>96925</v>
      </c>
    </row>
    <row r="23" spans="1:10" s="3" customFormat="1" ht="15" customHeight="1" x14ac:dyDescent="0.2">
      <c r="A23" s="33" t="s">
        <v>20</v>
      </c>
      <c r="B23" s="34">
        <f>Sheet1!B36</f>
        <v>25106</v>
      </c>
      <c r="C23" s="35">
        <f>Sheet1!C36</f>
        <v>54120</v>
      </c>
      <c r="D23" s="35">
        <f>Sheet1!D36</f>
        <v>255467</v>
      </c>
      <c r="E23" s="35">
        <f>Sheet1!E36</f>
        <v>127736</v>
      </c>
      <c r="F23" s="35">
        <f>Sheet1!F36</f>
        <v>24486</v>
      </c>
      <c r="G23" s="36">
        <f t="shared" si="14"/>
        <v>486915</v>
      </c>
      <c r="H23" s="37">
        <f>Sheet1!G36</f>
        <v>6</v>
      </c>
      <c r="I23" s="36">
        <f>Sheet1!H36</f>
        <v>32305</v>
      </c>
      <c r="J23" s="57">
        <f>Sheet1!I36</f>
        <v>519226</v>
      </c>
    </row>
    <row r="24" spans="1:10" s="3" customFormat="1" ht="15" customHeight="1" x14ac:dyDescent="0.2">
      <c r="A24" s="39"/>
      <c r="B24" s="28"/>
      <c r="C24" s="29"/>
      <c r="D24" s="29"/>
      <c r="E24" s="29"/>
      <c r="F24" s="29"/>
      <c r="G24" s="30"/>
      <c r="H24" s="31"/>
      <c r="I24" s="30"/>
      <c r="J24" s="40"/>
    </row>
    <row r="25" spans="1:10" s="10" customFormat="1" ht="18" customHeight="1" x14ac:dyDescent="0.2">
      <c r="A25" s="41" t="s">
        <v>7</v>
      </c>
      <c r="B25" s="42">
        <f>Sheet1!A39</f>
        <v>58676</v>
      </c>
      <c r="C25" s="43">
        <f>Sheet1!B39</f>
        <v>182462</v>
      </c>
      <c r="D25" s="43">
        <f>Sheet1!C39</f>
        <v>853213</v>
      </c>
      <c r="E25" s="43">
        <f>Sheet1!D39</f>
        <v>450766</v>
      </c>
      <c r="F25" s="43">
        <f>Sheet1!E39</f>
        <v>72140</v>
      </c>
      <c r="G25" s="44">
        <f t="shared" si="14"/>
        <v>1617257</v>
      </c>
      <c r="H25" s="132">
        <f>Sheet1!F39</f>
        <v>1133</v>
      </c>
      <c r="I25" s="44">
        <f>Sheet1!G39</f>
        <v>88723</v>
      </c>
      <c r="J25" s="58">
        <f>Sheet1!H39</f>
        <v>1707113</v>
      </c>
    </row>
    <row r="26" spans="1:10" s="5" customFormat="1" ht="12.75" x14ac:dyDescent="0.2">
      <c r="A26" s="144" t="s">
        <v>107</v>
      </c>
      <c r="B26" s="145"/>
      <c r="C26" s="145"/>
      <c r="D26" s="145"/>
      <c r="E26" s="145"/>
      <c r="F26" s="145"/>
      <c r="G26" s="145"/>
      <c r="H26" s="145"/>
      <c r="I26" s="145"/>
      <c r="J26" s="146"/>
    </row>
    <row r="27" spans="1:10" s="5" customFormat="1" ht="12.75" x14ac:dyDescent="0.2">
      <c r="A27" s="144"/>
      <c r="B27" s="145"/>
      <c r="C27" s="145"/>
      <c r="D27" s="145"/>
      <c r="E27" s="145"/>
      <c r="F27" s="145"/>
      <c r="G27" s="145"/>
      <c r="H27" s="145"/>
      <c r="I27" s="145"/>
      <c r="J27" s="146"/>
    </row>
    <row r="28" spans="1:10" s="5" customFormat="1" ht="13.5" thickBot="1" x14ac:dyDescent="0.25">
      <c r="A28" s="147"/>
      <c r="B28" s="148"/>
      <c r="C28" s="148"/>
      <c r="D28" s="148"/>
      <c r="E28" s="148"/>
      <c r="F28" s="148"/>
      <c r="G28" s="148"/>
      <c r="H28" s="148"/>
      <c r="I28" s="148"/>
      <c r="J28" s="149"/>
    </row>
    <row r="29" spans="1:10" s="5" customFormat="1" x14ac:dyDescent="0.2">
      <c r="A29" s="7"/>
      <c r="B29" s="7"/>
      <c r="C29" s="7"/>
      <c r="D29" s="7"/>
      <c r="E29" s="7"/>
      <c r="F29" s="7"/>
      <c r="G29" s="7"/>
      <c r="H29" s="7"/>
      <c r="I29" s="7"/>
      <c r="J29" s="11"/>
    </row>
    <row r="30" spans="1:10" s="5" customFormat="1" x14ac:dyDescent="0.2">
      <c r="A30" s="8"/>
      <c r="B30" s="8"/>
      <c r="C30" s="8"/>
      <c r="D30" s="8"/>
      <c r="E30" s="8"/>
      <c r="F30" s="8"/>
      <c r="G30" s="8"/>
      <c r="H30" s="8"/>
      <c r="I30" s="8"/>
      <c r="J30" s="12"/>
    </row>
    <row r="31" spans="1:10" s="5" customFormat="1" x14ac:dyDescent="0.2">
      <c r="A31" s="8"/>
      <c r="B31" s="8"/>
      <c r="C31" s="8"/>
      <c r="D31" s="8"/>
      <c r="E31" s="8"/>
      <c r="F31" s="8"/>
      <c r="G31" s="8"/>
      <c r="H31" s="8"/>
      <c r="I31" s="8"/>
      <c r="J31" s="12"/>
    </row>
  </sheetData>
  <sheetProtection sheet="1" objects="1" scenarios="1"/>
  <mergeCells count="2">
    <mergeCell ref="A1:J1"/>
    <mergeCell ref="A26:J28"/>
  </mergeCells>
  <printOptions horizontalCentered="1" verticalCentered="1"/>
  <pageMargins left="0.53431372499999996" right="0.53431372499999996" top="0.73039215700000004" bottom="0.73039215700000004" header="0.50980392156862797" footer="0.50980392156862797"/>
  <pageSetup paperSize="9" orientation="landscape" r:id="rId1"/>
  <headerFooter alignWithMargins="0">
    <oddFooter>&amp;C&amp;"-,Regular"&amp;11Page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A16" workbookViewId="0">
      <selection activeCell="A3" sqref="A3"/>
    </sheetView>
  </sheetViews>
  <sheetFormatPr defaultColWidth="9.140625" defaultRowHeight="12.75" x14ac:dyDescent="0.2"/>
  <cols>
    <col min="1" max="1" width="7.28515625" style="14" customWidth="1"/>
    <col min="2" max="2" width="51.42578125" style="14" customWidth="1"/>
    <col min="3" max="8" width="7.7109375" style="14" customWidth="1"/>
    <col min="9" max="9" width="8.7109375" style="14" customWidth="1"/>
    <col min="10" max="12" width="7.7109375" style="14" customWidth="1"/>
    <col min="13" max="13" width="4.42578125" style="14" customWidth="1"/>
    <col min="14" max="14" width="5.42578125" style="14" customWidth="1"/>
    <col min="15" max="15" width="5.140625" style="14" customWidth="1"/>
    <col min="16" max="16" width="5.7109375" style="14" customWidth="1"/>
    <col min="17" max="17" width="12.140625" style="23" customWidth="1"/>
    <col min="18" max="16384" width="9.140625" style="14"/>
  </cols>
  <sheetData>
    <row r="1" spans="1:17" ht="51.75" customHeight="1" x14ac:dyDescent="0.2">
      <c r="A1" s="150" t="str">
        <f>Sheet1!A5&amp;" NJ Family Care Managed Care Report - Summary by Eligibility Category"</f>
        <v>May 2019 NJ Family Care Managed Care Report - Summary by Eligibility Category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2"/>
    </row>
    <row r="2" spans="1:17" ht="18" customHeight="1" x14ac:dyDescent="0.2">
      <c r="A2" s="61" t="s">
        <v>109</v>
      </c>
      <c r="B2" s="62" t="s">
        <v>108</v>
      </c>
      <c r="C2" s="159" t="s">
        <v>0</v>
      </c>
      <c r="D2" s="160"/>
      <c r="E2" s="159" t="s">
        <v>1</v>
      </c>
      <c r="F2" s="160"/>
      <c r="G2" s="159" t="s">
        <v>2</v>
      </c>
      <c r="H2" s="160"/>
      <c r="I2" s="159" t="s">
        <v>3</v>
      </c>
      <c r="J2" s="160"/>
      <c r="K2" s="159" t="s">
        <v>4</v>
      </c>
      <c r="L2" s="160"/>
      <c r="M2" s="159" t="s">
        <v>5</v>
      </c>
      <c r="N2" s="160"/>
      <c r="O2" s="159" t="s">
        <v>6</v>
      </c>
      <c r="P2" s="160"/>
      <c r="Q2" s="63" t="s">
        <v>7</v>
      </c>
    </row>
    <row r="3" spans="1:17" ht="17.45" customHeight="1" x14ac:dyDescent="0.2">
      <c r="A3" s="64" t="s">
        <v>21</v>
      </c>
      <c r="B3" s="65" t="s">
        <v>22</v>
      </c>
      <c r="C3" s="66">
        <f>Sheet1!C52</f>
        <v>118</v>
      </c>
      <c r="D3" s="67">
        <f>Sheet1!D52</f>
        <v>2.0110436975935599E-3</v>
      </c>
      <c r="E3" s="66">
        <f>Sheet1!E52</f>
        <v>356</v>
      </c>
      <c r="F3" s="67">
        <f>Sheet1!F52</f>
        <v>1.9510911861099799E-3</v>
      </c>
      <c r="G3" s="66">
        <f>Sheet1!G52</f>
        <v>1732</v>
      </c>
      <c r="H3" s="67">
        <f>Sheet1!H52</f>
        <v>2.0299737580182198E-3</v>
      </c>
      <c r="I3" s="66">
        <f>Sheet1!I52</f>
        <v>938</v>
      </c>
      <c r="J3" s="67">
        <f>Sheet1!J52</f>
        <v>2.0809022863303799E-3</v>
      </c>
      <c r="K3" s="66">
        <f>Sheet1!K52</f>
        <v>90</v>
      </c>
      <c r="L3" s="67">
        <f>Sheet1!L52</f>
        <v>1.2475741613529299E-3</v>
      </c>
      <c r="M3" s="66"/>
      <c r="N3" s="67"/>
      <c r="O3" s="66"/>
      <c r="P3" s="67"/>
      <c r="Q3" s="68">
        <f>SUM(C3,E3,G3,I3,K3)</f>
        <v>3234</v>
      </c>
    </row>
    <row r="4" spans="1:17" ht="17.45" customHeight="1" x14ac:dyDescent="0.2">
      <c r="A4" s="64" t="s">
        <v>23</v>
      </c>
      <c r="B4" s="65" t="s">
        <v>24</v>
      </c>
      <c r="C4" s="66">
        <f>Sheet1!C53</f>
        <v>20</v>
      </c>
      <c r="D4" s="67">
        <f>Sheet1!D53</f>
        <v>3.4085486399890901E-4</v>
      </c>
      <c r="E4" s="66">
        <f>Sheet1!E53</f>
        <v>119</v>
      </c>
      <c r="F4" s="67">
        <f>Sheet1!F53</f>
        <v>6.5219059310979801E-4</v>
      </c>
      <c r="G4" s="66">
        <f>Sheet1!G53</f>
        <v>702</v>
      </c>
      <c r="H4" s="67">
        <f>Sheet1!H53</f>
        <v>8.2277227374641501E-4</v>
      </c>
      <c r="I4" s="66">
        <f>Sheet1!I53</f>
        <v>474</v>
      </c>
      <c r="J4" s="67">
        <f>Sheet1!J53</f>
        <v>1.0515433728364601E-3</v>
      </c>
      <c r="K4" s="66">
        <f>Sheet1!K53</f>
        <v>16</v>
      </c>
      <c r="L4" s="67">
        <f>Sheet1!L53</f>
        <v>2.2179096201829801E-4</v>
      </c>
      <c r="M4" s="66"/>
      <c r="N4" s="67"/>
      <c r="O4" s="66"/>
      <c r="P4" s="67"/>
      <c r="Q4" s="68">
        <f t="shared" ref="Q4:Q26" si="0">SUM(C4,E4,G4,I4,K4)</f>
        <v>1331</v>
      </c>
    </row>
    <row r="5" spans="1:17" ht="17.45" customHeight="1" x14ac:dyDescent="0.2">
      <c r="A5" s="64" t="s">
        <v>25</v>
      </c>
      <c r="B5" s="65" t="s">
        <v>26</v>
      </c>
      <c r="C5" s="66">
        <f>Sheet1!C54</f>
        <v>18975</v>
      </c>
      <c r="D5" s="67">
        <f>Sheet1!D54</f>
        <v>0.32338605221896499</v>
      </c>
      <c r="E5" s="66">
        <f>Sheet1!E54</f>
        <v>74799</v>
      </c>
      <c r="F5" s="67">
        <f>Sheet1!F54</f>
        <v>0.40994289221865399</v>
      </c>
      <c r="G5" s="66">
        <f>Sheet1!G54</f>
        <v>380017</v>
      </c>
      <c r="H5" s="67">
        <f>Sheet1!H54</f>
        <v>0.44539522956166899</v>
      </c>
      <c r="I5" s="66">
        <f>Sheet1!I54</f>
        <v>197469</v>
      </c>
      <c r="J5" s="67">
        <f>Sheet1!J54</f>
        <v>0.43807430019123</v>
      </c>
      <c r="K5" s="66">
        <f>Sheet1!K54</f>
        <v>20857</v>
      </c>
      <c r="L5" s="67">
        <f>Sheet1!L54</f>
        <v>0.28911838092597703</v>
      </c>
      <c r="M5" s="66"/>
      <c r="N5" s="67"/>
      <c r="O5" s="66"/>
      <c r="P5" s="67"/>
      <c r="Q5" s="68">
        <f t="shared" si="0"/>
        <v>692117</v>
      </c>
    </row>
    <row r="6" spans="1:17" ht="17.45" customHeight="1" x14ac:dyDescent="0.2">
      <c r="A6" s="64" t="s">
        <v>27</v>
      </c>
      <c r="B6" s="65" t="s">
        <v>28</v>
      </c>
      <c r="C6" s="66">
        <f>Sheet1!C57</f>
        <v>1</v>
      </c>
      <c r="D6" s="67">
        <f>Sheet1!D57</f>
        <v>1.7042743199945501E-5</v>
      </c>
      <c r="E6" s="66">
        <f>Sheet1!E57</f>
        <v>0</v>
      </c>
      <c r="F6" s="67">
        <f>Sheet1!F57</f>
        <v>0</v>
      </c>
      <c r="G6" s="66">
        <f>Sheet1!G57</f>
        <v>13</v>
      </c>
      <c r="H6" s="67">
        <f>Sheet1!H57</f>
        <v>1.52365235878966E-5</v>
      </c>
      <c r="I6" s="66">
        <f>Sheet1!I57</f>
        <v>6</v>
      </c>
      <c r="J6" s="67">
        <f>Sheet1!J57</f>
        <v>1.33106756055248E-5</v>
      </c>
      <c r="K6" s="66">
        <f>Sheet1!K57</f>
        <v>2</v>
      </c>
      <c r="L6" s="67">
        <f>Sheet1!L57</f>
        <v>2.77238702522872E-5</v>
      </c>
      <c r="M6" s="66"/>
      <c r="N6" s="67"/>
      <c r="O6" s="66"/>
      <c r="P6" s="67"/>
      <c r="Q6" s="68">
        <f t="shared" si="0"/>
        <v>22</v>
      </c>
    </row>
    <row r="7" spans="1:17" ht="17.45" customHeight="1" x14ac:dyDescent="0.2">
      <c r="A7" s="64" t="s">
        <v>29</v>
      </c>
      <c r="B7" s="65" t="s">
        <v>30</v>
      </c>
      <c r="C7" s="66">
        <f>Sheet1!C58</f>
        <v>3799</v>
      </c>
      <c r="D7" s="67">
        <f>Sheet1!D58</f>
        <v>6.4745381416592807E-2</v>
      </c>
      <c r="E7" s="66">
        <f>Sheet1!E58</f>
        <v>10180</v>
      </c>
      <c r="F7" s="67">
        <f>Sheet1!F58</f>
        <v>5.5792438973594503E-2</v>
      </c>
      <c r="G7" s="66">
        <f>Sheet1!G58</f>
        <v>48440</v>
      </c>
      <c r="H7" s="67">
        <f>Sheet1!H58</f>
        <v>5.6773630969054599E-2</v>
      </c>
      <c r="I7" s="66">
        <f>Sheet1!I58</f>
        <v>23522</v>
      </c>
      <c r="J7" s="67">
        <f>Sheet1!J58</f>
        <v>5.2182285265525798E-2</v>
      </c>
      <c r="K7" s="66">
        <f>Sheet1!K58</f>
        <v>3148</v>
      </c>
      <c r="L7" s="67">
        <f>Sheet1!L58</f>
        <v>4.3637371777100101E-2</v>
      </c>
      <c r="M7" s="66"/>
      <c r="N7" s="67"/>
      <c r="O7" s="66"/>
      <c r="P7" s="67"/>
      <c r="Q7" s="68">
        <f t="shared" si="0"/>
        <v>89089</v>
      </c>
    </row>
    <row r="8" spans="1:17" ht="17.45" customHeight="1" x14ac:dyDescent="0.2">
      <c r="A8" s="64" t="s">
        <v>31</v>
      </c>
      <c r="B8" s="65" t="s">
        <v>32</v>
      </c>
      <c r="C8" s="66">
        <f>Sheet1!C61</f>
        <v>1</v>
      </c>
      <c r="D8" s="67">
        <f>Sheet1!D61</f>
        <v>1.7042743199945501E-5</v>
      </c>
      <c r="E8" s="66">
        <f>Sheet1!E61</f>
        <v>11</v>
      </c>
      <c r="F8" s="67">
        <f>Sheet1!F61</f>
        <v>6.02865254135108E-5</v>
      </c>
      <c r="G8" s="66">
        <f>Sheet1!G61</f>
        <v>64</v>
      </c>
      <c r="H8" s="67">
        <f>Sheet1!H61</f>
        <v>7.5010577663490801E-5</v>
      </c>
      <c r="I8" s="66">
        <f>Sheet1!I61</f>
        <v>32</v>
      </c>
      <c r="J8" s="67">
        <f>Sheet1!J61</f>
        <v>7.0990269896132403E-5</v>
      </c>
      <c r="K8" s="66">
        <f>Sheet1!K61</f>
        <v>2</v>
      </c>
      <c r="L8" s="67">
        <f>Sheet1!L61</f>
        <v>2.77238702522872E-5</v>
      </c>
      <c r="M8" s="66"/>
      <c r="N8" s="67"/>
      <c r="O8" s="66"/>
      <c r="P8" s="67"/>
      <c r="Q8" s="68">
        <f t="shared" si="0"/>
        <v>110</v>
      </c>
    </row>
    <row r="9" spans="1:17" ht="17.45" customHeight="1" x14ac:dyDescent="0.2">
      <c r="A9" s="64" t="s">
        <v>33</v>
      </c>
      <c r="B9" s="65" t="s">
        <v>34</v>
      </c>
      <c r="C9" s="66">
        <f>Sheet1!C62</f>
        <v>7</v>
      </c>
      <c r="D9" s="67">
        <f>Sheet1!D62</f>
        <v>1.19299202399618E-4</v>
      </c>
      <c r="E9" s="66">
        <f>Sheet1!E62</f>
        <v>21</v>
      </c>
      <c r="F9" s="67">
        <f>Sheet1!F62</f>
        <v>1.15092457607611E-4</v>
      </c>
      <c r="G9" s="66">
        <f>Sheet1!G62</f>
        <v>222</v>
      </c>
      <c r="H9" s="67">
        <f>Sheet1!H62</f>
        <v>2.6019294127023398E-4</v>
      </c>
      <c r="I9" s="66">
        <f>Sheet1!I62</f>
        <v>87</v>
      </c>
      <c r="J9" s="67">
        <f>Sheet1!J62</f>
        <v>1.9300479628011E-4</v>
      </c>
      <c r="K9" s="66">
        <f>Sheet1!K62</f>
        <v>7</v>
      </c>
      <c r="L9" s="67">
        <f>Sheet1!L62</f>
        <v>9.7033545883005307E-5</v>
      </c>
      <c r="M9" s="66"/>
      <c r="N9" s="67"/>
      <c r="O9" s="66"/>
      <c r="P9" s="67"/>
      <c r="Q9" s="68">
        <f t="shared" si="0"/>
        <v>344</v>
      </c>
    </row>
    <row r="10" spans="1:17" ht="17.45" customHeight="1" x14ac:dyDescent="0.2">
      <c r="A10" s="64" t="s">
        <v>35</v>
      </c>
      <c r="B10" s="65" t="s">
        <v>36</v>
      </c>
      <c r="C10" s="66">
        <f>Sheet1!C65</f>
        <v>5173</v>
      </c>
      <c r="D10" s="67">
        <f>Sheet1!D65</f>
        <v>8.8162110573317895E-2</v>
      </c>
      <c r="E10" s="66">
        <f>Sheet1!E65</f>
        <v>20427</v>
      </c>
      <c r="F10" s="67">
        <f>Sheet1!F65</f>
        <v>0.11195207769288899</v>
      </c>
      <c r="G10" s="66">
        <f>Sheet1!G65</f>
        <v>93927</v>
      </c>
      <c r="H10" s="67">
        <f>Sheet1!H65</f>
        <v>0.110086227003105</v>
      </c>
      <c r="I10" s="66">
        <f>Sheet1!I65</f>
        <v>52938</v>
      </c>
      <c r="J10" s="67">
        <f>Sheet1!J65</f>
        <v>0.11744009086754501</v>
      </c>
      <c r="K10" s="66">
        <f>Sheet1!K65</f>
        <v>5857</v>
      </c>
      <c r="L10" s="67">
        <f>Sheet1!L65</f>
        <v>8.1189354033823102E-2</v>
      </c>
      <c r="M10" s="66"/>
      <c r="N10" s="67"/>
      <c r="O10" s="66"/>
      <c r="P10" s="67"/>
      <c r="Q10" s="68">
        <f t="shared" si="0"/>
        <v>178322</v>
      </c>
    </row>
    <row r="11" spans="1:17" ht="17.45" customHeight="1" x14ac:dyDescent="0.2">
      <c r="A11" s="64" t="s">
        <v>37</v>
      </c>
      <c r="B11" s="65" t="s">
        <v>38</v>
      </c>
      <c r="C11" s="66">
        <f>Sheet1!C66</f>
        <v>19775</v>
      </c>
      <c r="D11" s="67">
        <f>Sheet1!D66</f>
        <v>0.33702024677892201</v>
      </c>
      <c r="E11" s="66">
        <f>Sheet1!E66</f>
        <v>33286</v>
      </c>
      <c r="F11" s="67">
        <f>Sheet1!F66</f>
        <v>0.18242702590128401</v>
      </c>
      <c r="G11" s="66">
        <f>Sheet1!G66</f>
        <v>159594</v>
      </c>
      <c r="H11" s="67">
        <f>Sheet1!H66</f>
        <v>0.18705059580667399</v>
      </c>
      <c r="I11" s="66">
        <f>Sheet1!I66</f>
        <v>74008</v>
      </c>
      <c r="J11" s="67">
        <f>Sheet1!J66</f>
        <v>0.16418274670228</v>
      </c>
      <c r="K11" s="66">
        <f>Sheet1!K66</f>
        <v>18304</v>
      </c>
      <c r="L11" s="67">
        <f>Sheet1!L66</f>
        <v>0.25372886054893301</v>
      </c>
      <c r="M11" s="66"/>
      <c r="N11" s="67"/>
      <c r="O11" s="66"/>
      <c r="P11" s="67"/>
      <c r="Q11" s="68">
        <f t="shared" si="0"/>
        <v>304967</v>
      </c>
    </row>
    <row r="12" spans="1:17" ht="17.45" customHeight="1" x14ac:dyDescent="0.2">
      <c r="A12" s="64" t="s">
        <v>39</v>
      </c>
      <c r="B12" s="65" t="s">
        <v>40</v>
      </c>
      <c r="C12" s="66">
        <f>Sheet1!C69</f>
        <v>1536</v>
      </c>
      <c r="D12" s="67">
        <f>Sheet1!D69</f>
        <v>2.6177653555116202E-2</v>
      </c>
      <c r="E12" s="66">
        <f>Sheet1!E69</f>
        <v>6449</v>
      </c>
      <c r="F12" s="67">
        <f>Sheet1!F69</f>
        <v>3.5344345671975502E-2</v>
      </c>
      <c r="G12" s="66">
        <f>Sheet1!G69</f>
        <v>30266</v>
      </c>
      <c r="H12" s="67">
        <f>Sheet1!H69</f>
        <v>3.5472970993175201E-2</v>
      </c>
      <c r="I12" s="66">
        <f>Sheet1!I69</f>
        <v>17608</v>
      </c>
      <c r="J12" s="67">
        <f>Sheet1!J69</f>
        <v>3.9062396010346799E-2</v>
      </c>
      <c r="K12" s="66">
        <f>Sheet1!K69</f>
        <v>1009</v>
      </c>
      <c r="L12" s="67">
        <f>Sheet1!L69</f>
        <v>1.3986692542278901E-2</v>
      </c>
      <c r="M12" s="66"/>
      <c r="N12" s="67"/>
      <c r="O12" s="66"/>
      <c r="P12" s="67"/>
      <c r="Q12" s="68">
        <f t="shared" si="0"/>
        <v>56868</v>
      </c>
    </row>
    <row r="13" spans="1:17" ht="17.45" customHeight="1" x14ac:dyDescent="0.2">
      <c r="A13" s="64" t="s">
        <v>41</v>
      </c>
      <c r="B13" s="65" t="s">
        <v>42</v>
      </c>
      <c r="C13" s="66">
        <f>Sheet1!C72</f>
        <v>227</v>
      </c>
      <c r="D13" s="67">
        <f>Sheet1!D72</f>
        <v>3.8687027063876202E-3</v>
      </c>
      <c r="E13" s="66">
        <f>Sheet1!E72</f>
        <v>1394</v>
      </c>
      <c r="F13" s="67">
        <f>Sheet1!F72</f>
        <v>7.6399469478576404E-3</v>
      </c>
      <c r="G13" s="66">
        <f>Sheet1!G72</f>
        <v>6491</v>
      </c>
      <c r="H13" s="67">
        <f>Sheet1!H72</f>
        <v>7.6077134314643602E-3</v>
      </c>
      <c r="I13" s="66">
        <f>Sheet1!I72</f>
        <v>3749</v>
      </c>
      <c r="J13" s="67">
        <f>Sheet1!J72</f>
        <v>8.3169538075187604E-3</v>
      </c>
      <c r="K13" s="66">
        <f>Sheet1!K72</f>
        <v>627</v>
      </c>
      <c r="L13" s="67">
        <f>Sheet1!L72</f>
        <v>8.6914333240920398E-3</v>
      </c>
      <c r="M13" s="66"/>
      <c r="N13" s="67"/>
      <c r="O13" s="66"/>
      <c r="P13" s="67"/>
      <c r="Q13" s="68">
        <f t="shared" si="0"/>
        <v>12488</v>
      </c>
    </row>
    <row r="14" spans="1:17" ht="17.45" customHeight="1" x14ac:dyDescent="0.2">
      <c r="A14" s="64" t="s">
        <v>43</v>
      </c>
      <c r="B14" s="65" t="s">
        <v>44</v>
      </c>
      <c r="C14" s="66">
        <f>Sheet1!C75</f>
        <v>2997</v>
      </c>
      <c r="D14" s="67">
        <f>Sheet1!D75</f>
        <v>5.1077101370236598E-2</v>
      </c>
      <c r="E14" s="66">
        <f>Sheet1!E75</f>
        <v>8918</v>
      </c>
      <c r="F14" s="67">
        <f>Sheet1!F75</f>
        <v>4.8875930330699001E-2</v>
      </c>
      <c r="G14" s="66">
        <f>Sheet1!G75</f>
        <v>44473</v>
      </c>
      <c r="H14" s="67">
        <f>Sheet1!H75</f>
        <v>5.2124147194194198E-2</v>
      </c>
      <c r="I14" s="66">
        <f>Sheet1!I75</f>
        <v>21173</v>
      </c>
      <c r="J14" s="67">
        <f>Sheet1!J75</f>
        <v>4.6971155765962801E-2</v>
      </c>
      <c r="K14" s="66">
        <f>Sheet1!K75</f>
        <v>6020</v>
      </c>
      <c r="L14" s="67">
        <f>Sheet1!L75</f>
        <v>8.3448849459384494E-2</v>
      </c>
      <c r="M14" s="66"/>
      <c r="N14" s="67"/>
      <c r="O14" s="66"/>
      <c r="P14" s="67"/>
      <c r="Q14" s="68">
        <f t="shared" si="0"/>
        <v>83581</v>
      </c>
    </row>
    <row r="15" spans="1:17" ht="17.45" customHeight="1" x14ac:dyDescent="0.2">
      <c r="A15" s="64" t="s">
        <v>45</v>
      </c>
      <c r="B15" s="65" t="s">
        <v>46</v>
      </c>
      <c r="C15" s="66">
        <f>Sheet1!C78</f>
        <v>354</v>
      </c>
      <c r="D15" s="67">
        <f>Sheet1!D78</f>
        <v>6.03313109278069E-3</v>
      </c>
      <c r="E15" s="66">
        <f>Sheet1!E78</f>
        <v>1848</v>
      </c>
      <c r="F15" s="67">
        <f>Sheet1!F78</f>
        <v>1.01281362694698E-2</v>
      </c>
      <c r="G15" s="66">
        <f>Sheet1!G78</f>
        <v>7499</v>
      </c>
      <c r="H15" s="67">
        <f>Sheet1!H78</f>
        <v>8.7891300296643396E-3</v>
      </c>
      <c r="I15" s="66">
        <f>Sheet1!I78</f>
        <v>4613</v>
      </c>
      <c r="J15" s="67">
        <f>Sheet1!J78</f>
        <v>1.02336910947143E-2</v>
      </c>
      <c r="K15" s="66">
        <f>Sheet1!K78</f>
        <v>566</v>
      </c>
      <c r="L15" s="67">
        <f>Sheet1!L78</f>
        <v>7.8458552813972793E-3</v>
      </c>
      <c r="M15" s="66"/>
      <c r="N15" s="67"/>
      <c r="O15" s="66"/>
      <c r="P15" s="67"/>
      <c r="Q15" s="68">
        <f t="shared" si="0"/>
        <v>14880</v>
      </c>
    </row>
    <row r="16" spans="1:17" ht="17.45" customHeight="1" x14ac:dyDescent="0.2">
      <c r="A16" s="64" t="s">
        <v>47</v>
      </c>
      <c r="B16" s="65" t="s">
        <v>48</v>
      </c>
      <c r="C16" s="66">
        <f>Sheet1!C81</f>
        <v>2409</v>
      </c>
      <c r="D16" s="67">
        <f>Sheet1!D81</f>
        <v>4.1055968368668601E-2</v>
      </c>
      <c r="E16" s="66">
        <f>Sheet1!E81</f>
        <v>9880</v>
      </c>
      <c r="F16" s="67">
        <f>Sheet1!F81</f>
        <v>5.4148261007771502E-2</v>
      </c>
      <c r="G16" s="66">
        <f>Sheet1!G81</f>
        <v>50486</v>
      </c>
      <c r="H16" s="67">
        <f>Sheet1!H81</f>
        <v>5.9171625373734299E-2</v>
      </c>
      <c r="I16" s="66">
        <f>Sheet1!I81</f>
        <v>23887</v>
      </c>
      <c r="J16" s="67">
        <f>Sheet1!J81</f>
        <v>5.2992018031528601E-2</v>
      </c>
      <c r="K16" s="66">
        <f>Sheet1!K81</f>
        <v>4265</v>
      </c>
      <c r="L16" s="67">
        <f>Sheet1!L81</f>
        <v>5.9121153313002502E-2</v>
      </c>
      <c r="M16" s="66"/>
      <c r="N16" s="67"/>
      <c r="O16" s="66"/>
      <c r="P16" s="67"/>
      <c r="Q16" s="68">
        <f t="shared" si="0"/>
        <v>90927</v>
      </c>
    </row>
    <row r="17" spans="1:17" ht="17.45" customHeight="1" x14ac:dyDescent="0.2">
      <c r="A17" s="64" t="s">
        <v>49</v>
      </c>
      <c r="B17" s="65" t="s">
        <v>50</v>
      </c>
      <c r="C17" s="66">
        <f>Sheet1!C84</f>
        <v>0</v>
      </c>
      <c r="D17" s="67">
        <f>Sheet1!D84</f>
        <v>0</v>
      </c>
      <c r="E17" s="66">
        <f>Sheet1!E84</f>
        <v>7624</v>
      </c>
      <c r="F17" s="67">
        <f>Sheet1!F84</f>
        <v>4.17840427047824E-2</v>
      </c>
      <c r="G17" s="66">
        <f>Sheet1!G84</f>
        <v>9527</v>
      </c>
      <c r="H17" s="67">
        <f>Sheet1!H84</f>
        <v>1.11660277093762E-2</v>
      </c>
      <c r="I17" s="66">
        <f>Sheet1!I84</f>
        <v>20985</v>
      </c>
      <c r="J17" s="67">
        <f>Sheet1!J84</f>
        <v>4.6554087930323097E-2</v>
      </c>
      <c r="K17" s="66">
        <f>Sheet1!K84</f>
        <v>2216</v>
      </c>
      <c r="L17" s="67">
        <f>Sheet1!L84</f>
        <v>3.0718048239534199E-2</v>
      </c>
      <c r="M17" s="66"/>
      <c r="N17" s="67"/>
      <c r="O17" s="66"/>
      <c r="P17" s="67"/>
      <c r="Q17" s="68">
        <f t="shared" si="0"/>
        <v>40352</v>
      </c>
    </row>
    <row r="18" spans="1:17" ht="17.45" customHeight="1" x14ac:dyDescent="0.2">
      <c r="A18" s="64" t="s">
        <v>51</v>
      </c>
      <c r="B18" s="65" t="s">
        <v>52</v>
      </c>
      <c r="C18" s="66">
        <f>Sheet1!C87</f>
        <v>1939</v>
      </c>
      <c r="D18" s="67">
        <f>Sheet1!D87</f>
        <v>3.3045879064694299E-2</v>
      </c>
      <c r="E18" s="66">
        <f>Sheet1!E87</f>
        <v>2922</v>
      </c>
      <c r="F18" s="67">
        <f>Sheet1!F87</f>
        <v>1.6014293387116199E-2</v>
      </c>
      <c r="G18" s="66">
        <f>Sheet1!G87</f>
        <v>6221</v>
      </c>
      <c r="H18" s="67">
        <f>Sheet1!H87</f>
        <v>7.2912625569465104E-3</v>
      </c>
      <c r="I18" s="66">
        <f>Sheet1!I87</f>
        <v>3553</v>
      </c>
      <c r="J18" s="67">
        <f>Sheet1!J87</f>
        <v>7.8821384044049508E-3</v>
      </c>
      <c r="K18" s="66">
        <f>Sheet1!K87</f>
        <v>1898</v>
      </c>
      <c r="L18" s="67">
        <f>Sheet1!L87</f>
        <v>2.6309952869420599E-2</v>
      </c>
      <c r="M18" s="66"/>
      <c r="N18" s="67"/>
      <c r="O18" s="66"/>
      <c r="P18" s="67"/>
      <c r="Q18" s="68">
        <f t="shared" si="0"/>
        <v>16533</v>
      </c>
    </row>
    <row r="19" spans="1:17" ht="17.45" customHeight="1" x14ac:dyDescent="0.2">
      <c r="A19" s="64" t="s">
        <v>53</v>
      </c>
      <c r="B19" s="65" t="s">
        <v>54</v>
      </c>
      <c r="C19" s="66">
        <f>Sheet1!C88</f>
        <v>10</v>
      </c>
      <c r="D19" s="67">
        <f>Sheet1!D88</f>
        <v>1.7042743199945499E-4</v>
      </c>
      <c r="E19" s="66">
        <f>Sheet1!E88</f>
        <v>20</v>
      </c>
      <c r="F19" s="67">
        <f>Sheet1!F88</f>
        <v>1.0961186438820099E-4</v>
      </c>
      <c r="G19" s="66">
        <f>Sheet1!G88</f>
        <v>28</v>
      </c>
      <c r="H19" s="67">
        <f>Sheet1!H88</f>
        <v>3.2817127727777202E-5</v>
      </c>
      <c r="I19" s="66">
        <f>Sheet1!I88</f>
        <v>10</v>
      </c>
      <c r="J19" s="67">
        <f>Sheet1!J88</f>
        <v>2.21844593425414E-5</v>
      </c>
      <c r="K19" s="66">
        <f>Sheet1!K88</f>
        <v>6</v>
      </c>
      <c r="L19" s="67">
        <f>Sheet1!L88</f>
        <v>8.3171610756861705E-5</v>
      </c>
      <c r="M19" s="66"/>
      <c r="N19" s="67"/>
      <c r="O19" s="66"/>
      <c r="P19" s="67"/>
      <c r="Q19" s="68">
        <f t="shared" si="0"/>
        <v>74</v>
      </c>
    </row>
    <row r="20" spans="1:17" ht="17.45" customHeight="1" x14ac:dyDescent="0.2">
      <c r="A20" s="64" t="s">
        <v>55</v>
      </c>
      <c r="B20" s="65" t="s">
        <v>56</v>
      </c>
      <c r="C20" s="66">
        <f>Sheet1!C89</f>
        <v>7</v>
      </c>
      <c r="D20" s="67">
        <f>Sheet1!D89</f>
        <v>1.19299202399618E-4</v>
      </c>
      <c r="E20" s="66">
        <f>Sheet1!E89</f>
        <v>26</v>
      </c>
      <c r="F20" s="67">
        <f>Sheet1!F89</f>
        <v>1.4249542370466201E-4</v>
      </c>
      <c r="G20" s="66">
        <f>Sheet1!G89</f>
        <v>59</v>
      </c>
      <c r="H20" s="67">
        <f>Sheet1!H89</f>
        <v>6.9150376283530593E-5</v>
      </c>
      <c r="I20" s="66">
        <f>Sheet1!I89</f>
        <v>15</v>
      </c>
      <c r="J20" s="67">
        <f>Sheet1!J89</f>
        <v>3.3276689013812101E-5</v>
      </c>
      <c r="K20" s="66">
        <f>Sheet1!K89</f>
        <v>1</v>
      </c>
      <c r="L20" s="67">
        <f>Sheet1!L89</f>
        <v>1.38619351261436E-5</v>
      </c>
      <c r="M20" s="66"/>
      <c r="N20" s="67"/>
      <c r="O20" s="66"/>
      <c r="P20" s="67"/>
      <c r="Q20" s="68">
        <f t="shared" si="0"/>
        <v>108</v>
      </c>
    </row>
    <row r="21" spans="1:17" ht="17.45" customHeight="1" x14ac:dyDescent="0.2">
      <c r="A21" s="64" t="s">
        <v>57</v>
      </c>
      <c r="B21" s="65" t="s">
        <v>58</v>
      </c>
      <c r="C21" s="66">
        <f>Sheet1!C90</f>
        <v>1020</v>
      </c>
      <c r="D21" s="67">
        <f>Sheet1!D90</f>
        <v>1.7383598063944398E-2</v>
      </c>
      <c r="E21" s="66">
        <f>Sheet1!E90</f>
        <v>3369</v>
      </c>
      <c r="F21" s="67">
        <f>Sheet1!F90</f>
        <v>1.84641185561925E-2</v>
      </c>
      <c r="G21" s="66">
        <f>Sheet1!G90</f>
        <v>10284</v>
      </c>
      <c r="H21" s="67">
        <f>Sheet1!H90</f>
        <v>1.20532621983022E-2</v>
      </c>
      <c r="I21" s="66">
        <f>Sheet1!I90</f>
        <v>4617</v>
      </c>
      <c r="J21" s="67">
        <f>Sheet1!J90</f>
        <v>1.02425648784513E-2</v>
      </c>
      <c r="K21" s="66">
        <f>Sheet1!K90</f>
        <v>6113</v>
      </c>
      <c r="L21" s="67">
        <f>Sheet1!L90</f>
        <v>8.4738009426115896E-2</v>
      </c>
      <c r="M21" s="66"/>
      <c r="N21" s="67"/>
      <c r="O21" s="66"/>
      <c r="P21" s="67"/>
      <c r="Q21" s="68">
        <f t="shared" si="0"/>
        <v>25403</v>
      </c>
    </row>
    <row r="22" spans="1:17" ht="17.45" customHeight="1" x14ac:dyDescent="0.2">
      <c r="A22" s="64" t="s">
        <v>59</v>
      </c>
      <c r="B22" s="65" t="s">
        <v>60</v>
      </c>
      <c r="C22" s="66">
        <f>Sheet1!C91</f>
        <v>156</v>
      </c>
      <c r="D22" s="67">
        <f>Sheet1!D91</f>
        <v>2.6586679391914902E-3</v>
      </c>
      <c r="E22" s="66">
        <f>Sheet1!E91</f>
        <v>272</v>
      </c>
      <c r="F22" s="67">
        <f>Sheet1!F91</f>
        <v>1.49072135567954E-3</v>
      </c>
      <c r="G22" s="66">
        <f>Sheet1!G91</f>
        <v>1002</v>
      </c>
      <c r="H22" s="67">
        <f>Sheet1!H91</f>
        <v>1.1743843565440301E-3</v>
      </c>
      <c r="I22" s="66">
        <f>Sheet1!I91</f>
        <v>387</v>
      </c>
      <c r="J22" s="67">
        <f>Sheet1!J91</f>
        <v>8.58538576556351E-4</v>
      </c>
      <c r="K22" s="66">
        <f>Sheet1!K91</f>
        <v>173</v>
      </c>
      <c r="L22" s="67">
        <f>Sheet1!L91</f>
        <v>2.3981147768228398E-3</v>
      </c>
      <c r="M22" s="66"/>
      <c r="N22" s="67"/>
      <c r="O22" s="66"/>
      <c r="P22" s="67"/>
      <c r="Q22" s="68">
        <f t="shared" si="0"/>
        <v>1990</v>
      </c>
    </row>
    <row r="23" spans="1:17" ht="17.45" customHeight="1" x14ac:dyDescent="0.2">
      <c r="A23" s="64" t="s">
        <v>61</v>
      </c>
      <c r="B23" s="65" t="s">
        <v>62</v>
      </c>
      <c r="C23" s="66">
        <f>Sheet1!C92</f>
        <v>1</v>
      </c>
      <c r="D23" s="67">
        <f>Sheet1!D92</f>
        <v>1.7042743199945501E-5</v>
      </c>
      <c r="E23" s="66">
        <f>Sheet1!E92</f>
        <v>21</v>
      </c>
      <c r="F23" s="67">
        <f>Sheet1!F92</f>
        <v>1.15092457607611E-4</v>
      </c>
      <c r="G23" s="66">
        <f>Sheet1!G92</f>
        <v>67</v>
      </c>
      <c r="H23" s="67">
        <f>Sheet1!H92</f>
        <v>7.8526698491467004E-5</v>
      </c>
      <c r="I23" s="66">
        <f>Sheet1!I92</f>
        <v>37</v>
      </c>
      <c r="J23" s="67">
        <f>Sheet1!J92</f>
        <v>8.2082499567403102E-5</v>
      </c>
      <c r="K23" s="66">
        <f>Sheet1!K92</f>
        <v>0</v>
      </c>
      <c r="L23" s="67">
        <f>Sheet1!L92</f>
        <v>0</v>
      </c>
      <c r="M23" s="66"/>
      <c r="N23" s="67"/>
      <c r="O23" s="66"/>
      <c r="P23" s="67"/>
      <c r="Q23" s="68">
        <f t="shared" si="0"/>
        <v>126</v>
      </c>
    </row>
    <row r="24" spans="1:17" ht="17.45" customHeight="1" x14ac:dyDescent="0.2">
      <c r="A24" s="64" t="s">
        <v>63</v>
      </c>
      <c r="B24" s="65" t="s">
        <v>64</v>
      </c>
      <c r="C24" s="66">
        <f>Sheet1!C93</f>
        <v>1</v>
      </c>
      <c r="D24" s="67">
        <f>Sheet1!D93</f>
        <v>1.7042743199945501E-5</v>
      </c>
      <c r="E24" s="66">
        <f>Sheet1!E93</f>
        <v>13</v>
      </c>
      <c r="F24" s="67">
        <f>Sheet1!F93</f>
        <v>7.1247711852330897E-5</v>
      </c>
      <c r="G24" s="66">
        <f>Sheet1!G93</f>
        <v>35</v>
      </c>
      <c r="H24" s="67">
        <f>Sheet1!H93</f>
        <v>4.1021409659721597E-5</v>
      </c>
      <c r="I24" s="66">
        <f>Sheet1!I93</f>
        <v>9</v>
      </c>
      <c r="J24" s="67">
        <f>Sheet1!J93</f>
        <v>1.9966013408287201E-5</v>
      </c>
      <c r="K24" s="66">
        <f>Sheet1!K93</f>
        <v>0</v>
      </c>
      <c r="L24" s="67">
        <f>Sheet1!L93</f>
        <v>0</v>
      </c>
      <c r="M24" s="66"/>
      <c r="N24" s="67"/>
      <c r="O24" s="66"/>
      <c r="P24" s="67"/>
      <c r="Q24" s="68">
        <f t="shared" si="0"/>
        <v>58</v>
      </c>
    </row>
    <row r="25" spans="1:17" ht="17.45" customHeight="1" x14ac:dyDescent="0.2">
      <c r="A25" s="64" t="s">
        <v>65</v>
      </c>
      <c r="B25" s="65" t="s">
        <v>66</v>
      </c>
      <c r="C25" s="66">
        <f>Sheet1!C94</f>
        <v>148</v>
      </c>
      <c r="D25" s="67">
        <f>Sheet1!D94</f>
        <v>2.5223259935919298E-3</v>
      </c>
      <c r="E25" s="66">
        <f>Sheet1!E94</f>
        <v>506</v>
      </c>
      <c r="F25" s="67">
        <f>Sheet1!F94</f>
        <v>2.7731801690215E-3</v>
      </c>
      <c r="G25" s="66">
        <f>Sheet1!G94</f>
        <v>2061</v>
      </c>
      <c r="H25" s="67">
        <f>Sheet1!H94</f>
        <v>2.4155750088196001E-3</v>
      </c>
      <c r="I25" s="66">
        <f>Sheet1!I94</f>
        <v>647</v>
      </c>
      <c r="J25" s="67">
        <f>Sheet1!J94</f>
        <v>1.43533451946243E-3</v>
      </c>
      <c r="K25" s="66">
        <f>Sheet1!K94</f>
        <v>962</v>
      </c>
      <c r="L25" s="67">
        <f>Sheet1!L94</f>
        <v>1.3335181591350199E-2</v>
      </c>
      <c r="M25" s="66"/>
      <c r="N25" s="67"/>
      <c r="O25" s="66"/>
      <c r="P25" s="67"/>
      <c r="Q25" s="68">
        <f t="shared" si="0"/>
        <v>4324</v>
      </c>
    </row>
    <row r="26" spans="1:17" ht="17.45" customHeight="1" x14ac:dyDescent="0.2">
      <c r="A26" s="69" t="s">
        <v>110</v>
      </c>
      <c r="B26" s="65" t="s">
        <v>103</v>
      </c>
      <c r="C26" s="66">
        <f>Sheet1!C159</f>
        <v>2</v>
      </c>
      <c r="D26" s="67">
        <f>C26/C27</f>
        <v>3.4085486399890928E-5</v>
      </c>
      <c r="E26" s="66">
        <f>Sheet1!C160</f>
        <v>1</v>
      </c>
      <c r="F26" s="67">
        <f>E26/E27</f>
        <v>5.4805932194100687E-6</v>
      </c>
      <c r="G26" s="66">
        <f>Sheet1!C161</f>
        <v>3</v>
      </c>
      <c r="H26" s="67">
        <f>G26/G27</f>
        <v>3.5161208279761326E-6</v>
      </c>
      <c r="I26" s="66">
        <f>Sheet1!C162</f>
        <v>2</v>
      </c>
      <c r="J26" s="67">
        <f>I26/I27</f>
        <v>4.4368918685082727E-6</v>
      </c>
      <c r="K26" s="66">
        <f>Sheet1!C163</f>
        <v>1</v>
      </c>
      <c r="L26" s="67">
        <f>K26/K27</f>
        <v>1.386193512614361E-5</v>
      </c>
      <c r="M26" s="66"/>
      <c r="N26" s="67"/>
      <c r="O26" s="66"/>
      <c r="P26" s="67"/>
      <c r="Q26" s="68">
        <f t="shared" si="0"/>
        <v>9</v>
      </c>
    </row>
    <row r="27" spans="1:17" s="15" customFormat="1" ht="17.45" customHeight="1" x14ac:dyDescent="0.2">
      <c r="A27" s="59"/>
      <c r="B27" s="60" t="s">
        <v>7</v>
      </c>
      <c r="C27" s="161">
        <f>Sheet1!B97</f>
        <v>58676</v>
      </c>
      <c r="D27" s="162"/>
      <c r="E27" s="161">
        <f>Sheet1!C97</f>
        <v>182462</v>
      </c>
      <c r="F27" s="162"/>
      <c r="G27" s="161">
        <f>Sheet1!D97</f>
        <v>853213</v>
      </c>
      <c r="H27" s="162"/>
      <c r="I27" s="161">
        <f>Sheet1!E97</f>
        <v>450766</v>
      </c>
      <c r="J27" s="162"/>
      <c r="K27" s="161">
        <f>Sheet1!F97</f>
        <v>72140</v>
      </c>
      <c r="L27" s="162"/>
      <c r="M27" s="161">
        <f>Sheet1!G97</f>
        <v>1133</v>
      </c>
      <c r="N27" s="162"/>
      <c r="O27" s="161">
        <f>Sheet1!H97</f>
        <v>88723</v>
      </c>
      <c r="P27" s="162"/>
      <c r="Q27" s="58">
        <f>SUM(C27:P27)</f>
        <v>1707113</v>
      </c>
    </row>
    <row r="28" spans="1:17" ht="28.35" customHeight="1" x14ac:dyDescent="0.2">
      <c r="A28" s="153" t="s">
        <v>111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O28" s="154"/>
      <c r="P28" s="154"/>
      <c r="Q28" s="155"/>
    </row>
    <row r="29" spans="1:17" ht="13.5" thickBot="1" x14ac:dyDescent="0.25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8"/>
    </row>
    <row r="30" spans="1:17" x14ac:dyDescent="0.2">
      <c r="A30" s="16"/>
      <c r="B30" s="17"/>
      <c r="C30" s="18" t="s">
        <v>104</v>
      </c>
      <c r="D30" s="19"/>
      <c r="E30" s="20" t="s">
        <v>104</v>
      </c>
      <c r="F30" s="16"/>
      <c r="G30" s="20" t="s">
        <v>104</v>
      </c>
      <c r="H30" s="16"/>
      <c r="I30" s="21" t="s">
        <v>104</v>
      </c>
      <c r="J30" s="16"/>
      <c r="K30" s="20" t="s">
        <v>104</v>
      </c>
      <c r="L30" s="16"/>
      <c r="M30" s="16"/>
      <c r="N30" s="16"/>
      <c r="O30" s="16"/>
      <c r="P30" s="16"/>
      <c r="Q30" s="22"/>
    </row>
  </sheetData>
  <sheetProtection sheet="1" objects="1" scenarios="1"/>
  <mergeCells count="16">
    <mergeCell ref="A1:Q1"/>
    <mergeCell ref="A28:Q29"/>
    <mergeCell ref="C2:D2"/>
    <mergeCell ref="E2:F2"/>
    <mergeCell ref="G2:H2"/>
    <mergeCell ref="I2:J2"/>
    <mergeCell ref="K2:L2"/>
    <mergeCell ref="M2:N2"/>
    <mergeCell ref="O2:P2"/>
    <mergeCell ref="K27:L27"/>
    <mergeCell ref="M27:N27"/>
    <mergeCell ref="O27:P27"/>
    <mergeCell ref="C27:D27"/>
    <mergeCell ref="E27:F27"/>
    <mergeCell ref="G27:H27"/>
    <mergeCell ref="I27:J27"/>
  </mergeCells>
  <printOptions horizontalCentered="1" verticalCentered="1"/>
  <pageMargins left="0.28431372500000002" right="0.28431372500000002" top="0.48039215699999999" bottom="0.48039215699999999" header="0.25980392200000002" footer="0.25980392200000002"/>
  <pageSetup paperSize="9" scale="85" orientation="landscape" r:id="rId1"/>
  <headerFooter alignWithMargins="0">
    <oddFooter>&amp;C&amp;"-,Regular"&amp;11Page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topLeftCell="A10" zoomScaleNormal="100" workbookViewId="0">
      <selection activeCell="A2" sqref="A2:A3"/>
    </sheetView>
  </sheetViews>
  <sheetFormatPr defaultRowHeight="12.75" x14ac:dyDescent="0.2"/>
  <cols>
    <col min="1" max="1" width="13.28515625" customWidth="1"/>
    <col min="2" max="2" width="8.85546875" bestFit="1" customWidth="1"/>
    <col min="3" max="3" width="10.5703125" customWidth="1"/>
    <col min="4" max="4" width="8.85546875" bestFit="1" customWidth="1"/>
    <col min="5" max="5" width="10.5703125" customWidth="1"/>
    <col min="6" max="6" width="8.85546875" bestFit="1" customWidth="1"/>
    <col min="7" max="7" width="10.5703125" customWidth="1"/>
    <col min="8" max="8" width="8.85546875" bestFit="1" customWidth="1"/>
    <col min="9" max="9" width="10.5703125" customWidth="1"/>
    <col min="10" max="10" width="8.5703125" customWidth="1"/>
    <col min="11" max="11" width="10.5703125" customWidth="1"/>
    <col min="12" max="12" width="13.85546875" customWidth="1"/>
    <col min="13" max="13" width="9.42578125" customWidth="1"/>
    <col min="14" max="14" width="8.5703125" customWidth="1"/>
    <col min="15" max="15" width="11.42578125" customWidth="1"/>
    <col min="16" max="16" width="4.7109375" customWidth="1"/>
  </cols>
  <sheetData>
    <row r="1" spans="1:17" s="1" customFormat="1" ht="49.5" customHeight="1" x14ac:dyDescent="0.2">
      <c r="A1" s="167" t="str">
        <f>Sheet1!A5&amp;" NJ Family Care Managed Care Report - Summary by County of Residence"</f>
        <v>May 2019 NJ Family Care Managed Care Report - Summary by County of Residence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9"/>
    </row>
    <row r="2" spans="1:17" s="1" customFormat="1" ht="22.5" customHeight="1" x14ac:dyDescent="0.2">
      <c r="A2" s="166" t="s">
        <v>115</v>
      </c>
      <c r="B2" s="170" t="s">
        <v>0</v>
      </c>
      <c r="C2" s="171"/>
      <c r="D2" s="172" t="s">
        <v>1</v>
      </c>
      <c r="E2" s="171"/>
      <c r="F2" s="172" t="s">
        <v>2</v>
      </c>
      <c r="G2" s="171"/>
      <c r="H2" s="172" t="s">
        <v>3</v>
      </c>
      <c r="I2" s="171"/>
      <c r="J2" s="172" t="s">
        <v>4</v>
      </c>
      <c r="K2" s="171"/>
      <c r="L2" s="70" t="s">
        <v>113</v>
      </c>
      <c r="M2" s="70" t="s">
        <v>5</v>
      </c>
      <c r="N2" s="71" t="s">
        <v>6</v>
      </c>
      <c r="O2" s="72" t="s">
        <v>7</v>
      </c>
    </row>
    <row r="3" spans="1:17" s="1" customFormat="1" ht="15" customHeight="1" x14ac:dyDescent="0.2">
      <c r="A3" s="166"/>
      <c r="B3" s="73" t="s">
        <v>112</v>
      </c>
      <c r="C3" s="74" t="s">
        <v>114</v>
      </c>
      <c r="D3" s="75" t="s">
        <v>112</v>
      </c>
      <c r="E3" s="74" t="s">
        <v>114</v>
      </c>
      <c r="F3" s="75" t="s">
        <v>112</v>
      </c>
      <c r="G3" s="74" t="s">
        <v>114</v>
      </c>
      <c r="H3" s="75" t="s">
        <v>112</v>
      </c>
      <c r="I3" s="74" t="s">
        <v>114</v>
      </c>
      <c r="J3" s="75" t="s">
        <v>112</v>
      </c>
      <c r="K3" s="74" t="s">
        <v>114</v>
      </c>
      <c r="L3" s="76" t="s">
        <v>112</v>
      </c>
      <c r="M3" s="76" t="s">
        <v>112</v>
      </c>
      <c r="N3" s="76" t="s">
        <v>112</v>
      </c>
      <c r="O3" s="77" t="s">
        <v>112</v>
      </c>
    </row>
    <row r="4" spans="1:17" s="1" customFormat="1" ht="18" customHeight="1" x14ac:dyDescent="0.2">
      <c r="A4" s="81" t="s">
        <v>73</v>
      </c>
      <c r="B4" s="78">
        <f>Sheet1!B115</f>
        <v>1162</v>
      </c>
      <c r="C4" s="79">
        <f>B4/$L4</f>
        <v>1.8408795665536579E-2</v>
      </c>
      <c r="D4" s="78">
        <f>Sheet1!C115</f>
        <v>4778</v>
      </c>
      <c r="E4" s="79">
        <f>D4/$L4</f>
        <v>7.5694686480149556E-2</v>
      </c>
      <c r="F4" s="78">
        <f>Sheet1!D115</f>
        <v>44978</v>
      </c>
      <c r="G4" s="79">
        <f>F4/$L4</f>
        <v>0.71255663635499511</v>
      </c>
      <c r="H4" s="78">
        <f>Sheet1!E115</f>
        <v>11711</v>
      </c>
      <c r="I4" s="79">
        <f>H4/$L4</f>
        <v>0.18552960932796805</v>
      </c>
      <c r="J4" s="78">
        <f>Sheet1!F115</f>
        <v>493</v>
      </c>
      <c r="K4" s="79">
        <f>J4/$L4</f>
        <v>7.8102721713507175E-3</v>
      </c>
      <c r="L4" s="80">
        <f>B4+D4+F4+H4+J4</f>
        <v>63122</v>
      </c>
      <c r="M4" s="78">
        <f>Sheet1!G115</f>
        <v>85</v>
      </c>
      <c r="N4" s="78">
        <f>Sheet1!H115</f>
        <v>4461</v>
      </c>
      <c r="O4" s="131">
        <f>L4+M4+N4</f>
        <v>67668</v>
      </c>
      <c r="Q4" s="2"/>
    </row>
    <row r="5" spans="1:17" s="1" customFormat="1" ht="18" customHeight="1" x14ac:dyDescent="0.2">
      <c r="A5" s="81" t="s">
        <v>85</v>
      </c>
      <c r="B5" s="78">
        <f>Sheet1!B127</f>
        <v>4321</v>
      </c>
      <c r="C5" s="79">
        <f t="shared" ref="C5:C23" si="0">B5/$L5</f>
        <v>4.0538892381014928E-2</v>
      </c>
      <c r="D5" s="78">
        <f>Sheet1!C127</f>
        <v>19864</v>
      </c>
      <c r="E5" s="79">
        <f t="shared" ref="E5:E25" si="1">D5/$L5</f>
        <v>0.18636069388023155</v>
      </c>
      <c r="F5" s="78">
        <f>Sheet1!D127</f>
        <v>48896</v>
      </c>
      <c r="G5" s="79">
        <f t="shared" ref="G5:G25" si="2">F5/$L5</f>
        <v>0.45873401570518535</v>
      </c>
      <c r="H5" s="78">
        <f>Sheet1!E127</f>
        <v>23109</v>
      </c>
      <c r="I5" s="79">
        <f t="shared" ref="I5:I25" si="3">H5/$L5</f>
        <v>0.21680473594836241</v>
      </c>
      <c r="J5" s="78">
        <f>Sheet1!F127</f>
        <v>10399</v>
      </c>
      <c r="K5" s="79">
        <f t="shared" ref="K5:K25" si="4">J5/$L5</f>
        <v>9.7561662085205794E-2</v>
      </c>
      <c r="L5" s="80">
        <f t="shared" ref="L5:L25" si="5">B5+D5+F5+H5+J5</f>
        <v>106589</v>
      </c>
      <c r="M5" s="78">
        <f>Sheet1!G127</f>
        <v>0</v>
      </c>
      <c r="N5" s="78">
        <f>Sheet1!H127</f>
        <v>6279</v>
      </c>
      <c r="O5" s="131">
        <f t="shared" ref="O5:O24" si="6">L5+M5+N5</f>
        <v>112868</v>
      </c>
      <c r="Q5" s="2"/>
    </row>
    <row r="6" spans="1:17" s="1" customFormat="1" ht="18" customHeight="1" x14ac:dyDescent="0.2">
      <c r="A6" s="81" t="s">
        <v>76</v>
      </c>
      <c r="B6" s="78">
        <f>Sheet1!B118</f>
        <v>3042</v>
      </c>
      <c r="C6" s="79">
        <f t="shared" si="0"/>
        <v>5.4756547565475655E-2</v>
      </c>
      <c r="D6" s="78">
        <f>Sheet1!C118</f>
        <v>5507</v>
      </c>
      <c r="E6" s="79">
        <f t="shared" si="1"/>
        <v>9.9126991269912701E-2</v>
      </c>
      <c r="F6" s="78">
        <f>Sheet1!D118</f>
        <v>31111</v>
      </c>
      <c r="G6" s="79">
        <f t="shared" si="2"/>
        <v>0.56000360003600036</v>
      </c>
      <c r="H6" s="78">
        <f>Sheet1!E118</f>
        <v>15290</v>
      </c>
      <c r="I6" s="79">
        <f t="shared" si="3"/>
        <v>0.27522275222752229</v>
      </c>
      <c r="J6" s="78">
        <f>Sheet1!F118</f>
        <v>605</v>
      </c>
      <c r="K6" s="79">
        <f t="shared" si="4"/>
        <v>1.0890108901089011E-2</v>
      </c>
      <c r="L6" s="80">
        <f t="shared" si="5"/>
        <v>55555</v>
      </c>
      <c r="M6" s="78">
        <f>Sheet1!G118</f>
        <v>22</v>
      </c>
      <c r="N6" s="78">
        <f>Sheet1!H118</f>
        <v>4350</v>
      </c>
      <c r="O6" s="131">
        <f t="shared" si="6"/>
        <v>59927</v>
      </c>
      <c r="Q6" s="2"/>
    </row>
    <row r="7" spans="1:17" s="1" customFormat="1" ht="18" customHeight="1" x14ac:dyDescent="0.2">
      <c r="A7" s="81" t="s">
        <v>79</v>
      </c>
      <c r="B7" s="78">
        <f>Sheet1!B121</f>
        <v>6470</v>
      </c>
      <c r="C7" s="79">
        <f t="shared" si="0"/>
        <v>4.7301891344558089E-2</v>
      </c>
      <c r="D7" s="78">
        <f>Sheet1!C121</f>
        <v>14857</v>
      </c>
      <c r="E7" s="79">
        <f t="shared" si="1"/>
        <v>0.10861888712613595</v>
      </c>
      <c r="F7" s="78">
        <f>Sheet1!D121</f>
        <v>82485</v>
      </c>
      <c r="G7" s="79">
        <f t="shared" si="2"/>
        <v>0.60304428246613195</v>
      </c>
      <c r="H7" s="78">
        <f>Sheet1!E121</f>
        <v>31596</v>
      </c>
      <c r="I7" s="79">
        <f t="shared" si="3"/>
        <v>0.2309969951967013</v>
      </c>
      <c r="J7" s="78">
        <f>Sheet1!F121</f>
        <v>1373</v>
      </c>
      <c r="K7" s="79">
        <f t="shared" si="4"/>
        <v>1.0037943866472682E-2</v>
      </c>
      <c r="L7" s="80">
        <f t="shared" si="5"/>
        <v>136781</v>
      </c>
      <c r="M7" s="78">
        <f>Sheet1!G121</f>
        <v>208</v>
      </c>
      <c r="N7" s="78">
        <f>Sheet1!H121</f>
        <v>6214</v>
      </c>
      <c r="O7" s="131">
        <f t="shared" si="6"/>
        <v>143203</v>
      </c>
      <c r="Q7" s="2"/>
    </row>
    <row r="8" spans="1:17" s="1" customFormat="1" ht="18" customHeight="1" x14ac:dyDescent="0.2">
      <c r="A8" s="81" t="s">
        <v>75</v>
      </c>
      <c r="B8" s="78">
        <f>Sheet1!B117</f>
        <v>373</v>
      </c>
      <c r="C8" s="79">
        <f t="shared" si="0"/>
        <v>2.1929566699982361E-2</v>
      </c>
      <c r="D8" s="78">
        <f>Sheet1!C117</f>
        <v>1213</v>
      </c>
      <c r="E8" s="79">
        <f t="shared" si="1"/>
        <v>7.1315186077958725E-2</v>
      </c>
      <c r="F8" s="78">
        <f>Sheet1!D117</f>
        <v>13058</v>
      </c>
      <c r="G8" s="79">
        <f t="shared" si="2"/>
        <v>0.76771121171144685</v>
      </c>
      <c r="H8" s="78">
        <f>Sheet1!E117</f>
        <v>2193</v>
      </c>
      <c r="I8" s="79">
        <f t="shared" si="3"/>
        <v>0.12893174201893115</v>
      </c>
      <c r="J8" s="78">
        <f>Sheet1!F117</f>
        <v>172</v>
      </c>
      <c r="K8" s="79">
        <f t="shared" si="4"/>
        <v>1.0112293491680874E-2</v>
      </c>
      <c r="L8" s="80">
        <f t="shared" si="5"/>
        <v>17009</v>
      </c>
      <c r="M8" s="78">
        <f>Sheet1!G117</f>
        <v>0</v>
      </c>
      <c r="N8" s="78">
        <f>Sheet1!H117</f>
        <v>1637</v>
      </c>
      <c r="O8" s="131">
        <f t="shared" si="6"/>
        <v>18646</v>
      </c>
      <c r="Q8" s="2"/>
    </row>
    <row r="9" spans="1:17" s="1" customFormat="1" ht="18" customHeight="1" x14ac:dyDescent="0.2">
      <c r="A9" s="81" t="s">
        <v>68</v>
      </c>
      <c r="B9" s="78">
        <f>Sheet1!B110</f>
        <v>942</v>
      </c>
      <c r="C9" s="79">
        <f t="shared" si="0"/>
        <v>2.1877975706621457E-2</v>
      </c>
      <c r="D9" s="78">
        <f>Sheet1!C110</f>
        <v>1438</v>
      </c>
      <c r="E9" s="79">
        <f t="shared" si="1"/>
        <v>3.3397589242167361E-2</v>
      </c>
      <c r="F9" s="78">
        <f>Sheet1!D110</f>
        <v>35940</v>
      </c>
      <c r="G9" s="79">
        <f t="shared" si="2"/>
        <v>0.83470748078128987</v>
      </c>
      <c r="H9" s="78">
        <f>Sheet1!E110</f>
        <v>4256</v>
      </c>
      <c r="I9" s="79">
        <f t="shared" si="3"/>
        <v>9.8845716143716469E-2</v>
      </c>
      <c r="J9" s="78">
        <f>Sheet1!F110</f>
        <v>481</v>
      </c>
      <c r="K9" s="79">
        <f t="shared" si="4"/>
        <v>1.1171238126204798E-2</v>
      </c>
      <c r="L9" s="80">
        <f t="shared" si="5"/>
        <v>43057</v>
      </c>
      <c r="M9" s="78">
        <f>Sheet1!G110</f>
        <v>257</v>
      </c>
      <c r="N9" s="78">
        <f>Sheet1!H110</f>
        <v>3258</v>
      </c>
      <c r="O9" s="131">
        <f t="shared" si="6"/>
        <v>46572</v>
      </c>
      <c r="Q9" s="2"/>
    </row>
    <row r="10" spans="1:17" s="1" customFormat="1" ht="18" customHeight="1" x14ac:dyDescent="0.2">
      <c r="A10" s="81" t="s">
        <v>86</v>
      </c>
      <c r="B10" s="78">
        <f>Sheet1!B128</f>
        <v>8601</v>
      </c>
      <c r="C10" s="79">
        <f t="shared" si="0"/>
        <v>3.9464809283246381E-2</v>
      </c>
      <c r="D10" s="78">
        <f>Sheet1!C128</f>
        <v>19695</v>
      </c>
      <c r="E10" s="79">
        <f t="shared" si="1"/>
        <v>9.0368494225501403E-2</v>
      </c>
      <c r="F10" s="78">
        <f>Sheet1!D128</f>
        <v>97863</v>
      </c>
      <c r="G10" s="79">
        <f t="shared" si="2"/>
        <v>0.44903437168775034</v>
      </c>
      <c r="H10" s="78">
        <f>Sheet1!E128</f>
        <v>81414</v>
      </c>
      <c r="I10" s="79">
        <f t="shared" si="3"/>
        <v>0.37355981664762483</v>
      </c>
      <c r="J10" s="78">
        <f>Sheet1!F128</f>
        <v>10368</v>
      </c>
      <c r="K10" s="79">
        <f t="shared" si="4"/>
        <v>4.7572508155877047E-2</v>
      </c>
      <c r="L10" s="80">
        <f t="shared" si="5"/>
        <v>217941</v>
      </c>
      <c r="M10" s="78">
        <f>Sheet1!G128</f>
        <v>1</v>
      </c>
      <c r="N10" s="78">
        <f>Sheet1!H128</f>
        <v>10243</v>
      </c>
      <c r="O10" s="131">
        <f t="shared" si="6"/>
        <v>228185</v>
      </c>
      <c r="Q10" s="2"/>
    </row>
    <row r="11" spans="1:17" s="1" customFormat="1" ht="18" customHeight="1" x14ac:dyDescent="0.2">
      <c r="A11" s="81" t="s">
        <v>71</v>
      </c>
      <c r="B11" s="78">
        <f>Sheet1!B113</f>
        <v>1665</v>
      </c>
      <c r="C11" s="79">
        <f t="shared" si="0"/>
        <v>3.8672364937055788E-2</v>
      </c>
      <c r="D11" s="78">
        <f>Sheet1!C113</f>
        <v>5081</v>
      </c>
      <c r="E11" s="79">
        <f t="shared" si="1"/>
        <v>0.11801458633344172</v>
      </c>
      <c r="F11" s="78">
        <f>Sheet1!D113</f>
        <v>23428</v>
      </c>
      <c r="G11" s="79">
        <f t="shared" si="2"/>
        <v>0.54415385330050636</v>
      </c>
      <c r="H11" s="78">
        <f>Sheet1!E113</f>
        <v>12397</v>
      </c>
      <c r="I11" s="79">
        <f t="shared" si="3"/>
        <v>0.28794072560040879</v>
      </c>
      <c r="J11" s="78">
        <f>Sheet1!F113</f>
        <v>483</v>
      </c>
      <c r="K11" s="79">
        <f t="shared" si="4"/>
        <v>1.1218469828587355E-2</v>
      </c>
      <c r="L11" s="80">
        <f t="shared" si="5"/>
        <v>43054</v>
      </c>
      <c r="M11" s="78">
        <f>Sheet1!G113</f>
        <v>8</v>
      </c>
      <c r="N11" s="78">
        <f>Sheet1!H113</f>
        <v>2267</v>
      </c>
      <c r="O11" s="131">
        <f t="shared" si="6"/>
        <v>45329</v>
      </c>
      <c r="Q11" s="2"/>
    </row>
    <row r="12" spans="1:17" s="1" customFormat="1" ht="18" customHeight="1" x14ac:dyDescent="0.2">
      <c r="A12" s="81" t="s">
        <v>80</v>
      </c>
      <c r="B12" s="78">
        <f>Sheet1!B122</f>
        <v>4637</v>
      </c>
      <c r="C12" s="79">
        <f t="shared" si="0"/>
        <v>2.8305975570301005E-2</v>
      </c>
      <c r="D12" s="78">
        <f>Sheet1!C122</f>
        <v>16141</v>
      </c>
      <c r="E12" s="79">
        <f t="shared" si="1"/>
        <v>9.8530677524310661E-2</v>
      </c>
      <c r="F12" s="78">
        <f>Sheet1!D122</f>
        <v>84611</v>
      </c>
      <c r="G12" s="79">
        <f t="shared" si="2"/>
        <v>0.51649706684898389</v>
      </c>
      <c r="H12" s="78">
        <f>Sheet1!E122</f>
        <v>45748</v>
      </c>
      <c r="I12" s="79">
        <f t="shared" si="3"/>
        <v>0.27926283596940488</v>
      </c>
      <c r="J12" s="78">
        <f>Sheet1!F122</f>
        <v>12680</v>
      </c>
      <c r="K12" s="79">
        <f t="shared" si="4"/>
        <v>7.7403444086999521E-2</v>
      </c>
      <c r="L12" s="80">
        <f t="shared" si="5"/>
        <v>163817</v>
      </c>
      <c r="M12" s="78">
        <f>Sheet1!G122</f>
        <v>119</v>
      </c>
      <c r="N12" s="78">
        <f>Sheet1!H122</f>
        <v>7455</v>
      </c>
      <c r="O12" s="131">
        <f t="shared" si="6"/>
        <v>171391</v>
      </c>
      <c r="Q12" s="2"/>
    </row>
    <row r="13" spans="1:17" s="1" customFormat="1" ht="18" customHeight="1" x14ac:dyDescent="0.2">
      <c r="A13" s="81" t="s">
        <v>88</v>
      </c>
      <c r="B13" s="78">
        <f>Sheet1!B130</f>
        <v>290</v>
      </c>
      <c r="C13" s="79">
        <f t="shared" si="0"/>
        <v>3.4001641458553174E-2</v>
      </c>
      <c r="D13" s="78">
        <f>Sheet1!C130</f>
        <v>410</v>
      </c>
      <c r="E13" s="79">
        <f t="shared" si="1"/>
        <v>4.8071286200023447E-2</v>
      </c>
      <c r="F13" s="78">
        <f>Sheet1!D130</f>
        <v>6032</v>
      </c>
      <c r="G13" s="79">
        <f t="shared" si="2"/>
        <v>0.70723414233790594</v>
      </c>
      <c r="H13" s="78">
        <f>Sheet1!E130</f>
        <v>1782</v>
      </c>
      <c r="I13" s="79">
        <f t="shared" si="3"/>
        <v>0.20893422441083362</v>
      </c>
      <c r="J13" s="78">
        <f>Sheet1!F130</f>
        <v>15</v>
      </c>
      <c r="K13" s="79">
        <f t="shared" si="4"/>
        <v>1.7587055926837848E-3</v>
      </c>
      <c r="L13" s="80">
        <f t="shared" si="5"/>
        <v>8529</v>
      </c>
      <c r="M13" s="78">
        <f>Sheet1!G130</f>
        <v>0</v>
      </c>
      <c r="N13" s="78">
        <f>Sheet1!H130</f>
        <v>902</v>
      </c>
      <c r="O13" s="131">
        <f t="shared" si="6"/>
        <v>9431</v>
      </c>
      <c r="Q13" s="2"/>
    </row>
    <row r="14" spans="1:17" s="1" customFormat="1" ht="18" customHeight="1" x14ac:dyDescent="0.2">
      <c r="A14" s="81" t="s">
        <v>72</v>
      </c>
      <c r="B14" s="78">
        <f>Sheet1!B114</f>
        <v>2465</v>
      </c>
      <c r="C14" s="79">
        <f t="shared" si="0"/>
        <v>3.7487643525207205E-2</v>
      </c>
      <c r="D14" s="78">
        <f>Sheet1!C114</f>
        <v>3620</v>
      </c>
      <c r="E14" s="79">
        <f t="shared" si="1"/>
        <v>5.505284769219071E-2</v>
      </c>
      <c r="F14" s="78">
        <f>Sheet1!D114</f>
        <v>48984</v>
      </c>
      <c r="G14" s="79">
        <f t="shared" si="2"/>
        <v>0.74494715230780928</v>
      </c>
      <c r="H14" s="78">
        <f>Sheet1!E114</f>
        <v>8271</v>
      </c>
      <c r="I14" s="79">
        <f t="shared" si="3"/>
        <v>0.12578511139837276</v>
      </c>
      <c r="J14" s="78">
        <f>Sheet1!F114</f>
        <v>2415</v>
      </c>
      <c r="K14" s="79">
        <f t="shared" si="4"/>
        <v>3.6727245076420043E-2</v>
      </c>
      <c r="L14" s="80">
        <f t="shared" si="5"/>
        <v>65755</v>
      </c>
      <c r="M14" s="78">
        <f>Sheet1!G114</f>
        <v>306</v>
      </c>
      <c r="N14" s="78">
        <f>Sheet1!H114</f>
        <v>4471</v>
      </c>
      <c r="O14" s="131">
        <f t="shared" si="6"/>
        <v>70532</v>
      </c>
      <c r="Q14" s="2"/>
    </row>
    <row r="15" spans="1:17" s="1" customFormat="1" ht="18" customHeight="1" x14ac:dyDescent="0.2">
      <c r="A15" s="81" t="s">
        <v>84</v>
      </c>
      <c r="B15" s="78">
        <f>Sheet1!B126</f>
        <v>4781</v>
      </c>
      <c r="C15" s="79">
        <f t="shared" si="0"/>
        <v>3.8249835992127619E-2</v>
      </c>
      <c r="D15" s="78">
        <f>Sheet1!C126</f>
        <v>11379</v>
      </c>
      <c r="E15" s="79">
        <f t="shared" si="1"/>
        <v>9.1036369745747803E-2</v>
      </c>
      <c r="F15" s="78">
        <f>Sheet1!D126</f>
        <v>67945</v>
      </c>
      <c r="G15" s="79">
        <f t="shared" si="2"/>
        <v>0.54358609213242237</v>
      </c>
      <c r="H15" s="78">
        <f>Sheet1!E126</f>
        <v>34990</v>
      </c>
      <c r="I15" s="79">
        <f t="shared" si="3"/>
        <v>0.27993343680496663</v>
      </c>
      <c r="J15" s="78">
        <f>Sheet1!F126</f>
        <v>5899</v>
      </c>
      <c r="K15" s="79">
        <f t="shared" si="4"/>
        <v>4.7194265324735585E-2</v>
      </c>
      <c r="L15" s="80">
        <f t="shared" si="5"/>
        <v>124994</v>
      </c>
      <c r="M15" s="78">
        <f>Sheet1!G126</f>
        <v>6</v>
      </c>
      <c r="N15" s="78">
        <f>Sheet1!H126</f>
        <v>7133</v>
      </c>
      <c r="O15" s="131">
        <f t="shared" si="6"/>
        <v>132133</v>
      </c>
      <c r="Q15" s="2"/>
    </row>
    <row r="16" spans="1:17" s="1" customFormat="1" ht="18" customHeight="1" x14ac:dyDescent="0.2">
      <c r="A16" s="81" t="s">
        <v>82</v>
      </c>
      <c r="B16" s="78">
        <f>Sheet1!B124</f>
        <v>1869</v>
      </c>
      <c r="C16" s="79">
        <f t="shared" si="0"/>
        <v>2.4974944878733214E-2</v>
      </c>
      <c r="D16" s="78">
        <f>Sheet1!C124</f>
        <v>7080</v>
      </c>
      <c r="E16" s="79">
        <f t="shared" si="1"/>
        <v>9.4608137903387457E-2</v>
      </c>
      <c r="F16" s="78">
        <f>Sheet1!D124</f>
        <v>41996</v>
      </c>
      <c r="G16" s="79">
        <f t="shared" si="2"/>
        <v>0.56118126545065816</v>
      </c>
      <c r="H16" s="78">
        <f>Sheet1!E124</f>
        <v>22680</v>
      </c>
      <c r="I16" s="79">
        <f t="shared" si="3"/>
        <v>0.30306674684305474</v>
      </c>
      <c r="J16" s="78">
        <f>Sheet1!F124</f>
        <v>1210</v>
      </c>
      <c r="K16" s="79">
        <f t="shared" si="4"/>
        <v>1.6168904924166498E-2</v>
      </c>
      <c r="L16" s="80">
        <f t="shared" si="5"/>
        <v>74835</v>
      </c>
      <c r="M16" s="78">
        <f>Sheet1!G124</f>
        <v>119</v>
      </c>
      <c r="N16" s="78">
        <f>Sheet1!H124</f>
        <v>4332</v>
      </c>
      <c r="O16" s="131">
        <f t="shared" si="6"/>
        <v>79286</v>
      </c>
      <c r="Q16" s="2"/>
    </row>
    <row r="17" spans="1:17" s="1" customFormat="1" ht="18" customHeight="1" x14ac:dyDescent="0.2">
      <c r="A17" s="81" t="s">
        <v>78</v>
      </c>
      <c r="B17" s="78">
        <f>Sheet1!B120</f>
        <v>1259</v>
      </c>
      <c r="C17" s="79">
        <f t="shared" si="0"/>
        <v>3.2028288687069119E-2</v>
      </c>
      <c r="D17" s="78">
        <f>Sheet1!C120</f>
        <v>3003</v>
      </c>
      <c r="E17" s="79">
        <f t="shared" si="1"/>
        <v>7.6394718766694653E-2</v>
      </c>
      <c r="F17" s="78">
        <f>Sheet1!D120</f>
        <v>17526</v>
      </c>
      <c r="G17" s="79">
        <f t="shared" si="2"/>
        <v>0.44585209494009004</v>
      </c>
      <c r="H17" s="78">
        <f>Sheet1!E120</f>
        <v>15640</v>
      </c>
      <c r="I17" s="79">
        <f t="shared" si="3"/>
        <v>0.39787326057645833</v>
      </c>
      <c r="J17" s="78">
        <f>Sheet1!F120</f>
        <v>1881</v>
      </c>
      <c r="K17" s="79">
        <f t="shared" si="4"/>
        <v>4.7851637029687859E-2</v>
      </c>
      <c r="L17" s="80">
        <f t="shared" si="5"/>
        <v>39309</v>
      </c>
      <c r="M17" s="78">
        <f>Sheet1!G120</f>
        <v>0</v>
      </c>
      <c r="N17" s="78">
        <f>Sheet1!H120</f>
        <v>3172</v>
      </c>
      <c r="O17" s="131">
        <f t="shared" si="6"/>
        <v>42481</v>
      </c>
      <c r="Q17" s="2"/>
    </row>
    <row r="18" spans="1:17" s="1" customFormat="1" ht="18" customHeight="1" x14ac:dyDescent="0.2">
      <c r="A18" s="81" t="s">
        <v>69</v>
      </c>
      <c r="B18" s="78">
        <f>Sheet1!B111</f>
        <v>3499</v>
      </c>
      <c r="C18" s="79">
        <f t="shared" si="0"/>
        <v>2.6618688616878029E-2</v>
      </c>
      <c r="D18" s="78">
        <f>Sheet1!C111</f>
        <v>17113</v>
      </c>
      <c r="E18" s="79">
        <f t="shared" si="1"/>
        <v>0.1301873730496238</v>
      </c>
      <c r="F18" s="78">
        <f>Sheet1!D111</f>
        <v>49805</v>
      </c>
      <c r="G18" s="79">
        <f t="shared" si="2"/>
        <v>0.37889219393072598</v>
      </c>
      <c r="H18" s="78">
        <f>Sheet1!E111</f>
        <v>60159</v>
      </c>
      <c r="I18" s="79">
        <f t="shared" si="3"/>
        <v>0.45766038539661769</v>
      </c>
      <c r="J18" s="78">
        <f>Sheet1!F111</f>
        <v>873</v>
      </c>
      <c r="K18" s="79">
        <f t="shared" si="4"/>
        <v>6.6413590061544783E-3</v>
      </c>
      <c r="L18" s="80">
        <f t="shared" si="5"/>
        <v>131449</v>
      </c>
      <c r="M18" s="78">
        <f>Sheet1!G111</f>
        <v>0</v>
      </c>
      <c r="N18" s="78">
        <f>Sheet1!H111</f>
        <v>5181</v>
      </c>
      <c r="O18" s="131">
        <f t="shared" si="6"/>
        <v>136630</v>
      </c>
      <c r="Q18" s="2"/>
    </row>
    <row r="19" spans="1:17" s="1" customFormat="1" ht="18" customHeight="1" x14ac:dyDescent="0.2">
      <c r="A19" s="81" t="s">
        <v>77</v>
      </c>
      <c r="B19" s="78">
        <f>Sheet1!B119</f>
        <v>6362</v>
      </c>
      <c r="C19" s="79">
        <f t="shared" si="0"/>
        <v>4.3301003913561342E-2</v>
      </c>
      <c r="D19" s="78">
        <f>Sheet1!C119</f>
        <v>35864</v>
      </c>
      <c r="E19" s="79">
        <f t="shared" si="1"/>
        <v>0.2440973285689978</v>
      </c>
      <c r="F19" s="78">
        <f>Sheet1!D119</f>
        <v>68408</v>
      </c>
      <c r="G19" s="79">
        <f t="shared" si="2"/>
        <v>0.46559809426578186</v>
      </c>
      <c r="H19" s="78">
        <f>Sheet1!E119</f>
        <v>22783</v>
      </c>
      <c r="I19" s="79">
        <f t="shared" si="3"/>
        <v>0.15506550961374851</v>
      </c>
      <c r="J19" s="78">
        <f>Sheet1!F119</f>
        <v>13508</v>
      </c>
      <c r="K19" s="79">
        <f t="shared" si="4"/>
        <v>9.1938063637910503E-2</v>
      </c>
      <c r="L19" s="80">
        <f t="shared" si="5"/>
        <v>146925</v>
      </c>
      <c r="M19" s="78">
        <f>Sheet1!G119</f>
        <v>0</v>
      </c>
      <c r="N19" s="78">
        <f>Sheet1!H119</f>
        <v>5754</v>
      </c>
      <c r="O19" s="131">
        <f t="shared" si="6"/>
        <v>152679</v>
      </c>
      <c r="Q19" s="2"/>
    </row>
    <row r="20" spans="1:17" s="1" customFormat="1" ht="18" customHeight="1" x14ac:dyDescent="0.2">
      <c r="A20" s="81" t="s">
        <v>81</v>
      </c>
      <c r="B20" s="78">
        <f>Sheet1!B123</f>
        <v>471</v>
      </c>
      <c r="C20" s="79">
        <f t="shared" si="0"/>
        <v>3.4584037007122405E-2</v>
      </c>
      <c r="D20" s="78">
        <f>Sheet1!C123</f>
        <v>246</v>
      </c>
      <c r="E20" s="79">
        <f t="shared" si="1"/>
        <v>1.8063000220280491E-2</v>
      </c>
      <c r="F20" s="78">
        <f>Sheet1!D123</f>
        <v>9924</v>
      </c>
      <c r="G20" s="79">
        <f t="shared" si="2"/>
        <v>0.72868786254497397</v>
      </c>
      <c r="H20" s="78">
        <f>Sheet1!E123</f>
        <v>2687</v>
      </c>
      <c r="I20" s="79">
        <f t="shared" si="3"/>
        <v>0.1972978926499743</v>
      </c>
      <c r="J20" s="78">
        <f>Sheet1!F123</f>
        <v>291</v>
      </c>
      <c r="K20" s="79">
        <f t="shared" si="4"/>
        <v>2.1367207577648872E-2</v>
      </c>
      <c r="L20" s="80">
        <f t="shared" si="5"/>
        <v>13619</v>
      </c>
      <c r="M20" s="78">
        <f>Sheet1!G123</f>
        <v>2</v>
      </c>
      <c r="N20" s="78">
        <f>Sheet1!H123</f>
        <v>883</v>
      </c>
      <c r="O20" s="131">
        <f t="shared" si="6"/>
        <v>14504</v>
      </c>
      <c r="Q20" s="2"/>
    </row>
    <row r="21" spans="1:17" s="1" customFormat="1" ht="18" customHeight="1" x14ac:dyDescent="0.2">
      <c r="A21" s="81" t="s">
        <v>70</v>
      </c>
      <c r="B21" s="78">
        <f>Sheet1!B112</f>
        <v>1495</v>
      </c>
      <c r="C21" s="79">
        <f t="shared" si="0"/>
        <v>4.9410053871831311E-2</v>
      </c>
      <c r="D21" s="78">
        <f>Sheet1!C112</f>
        <v>3975</v>
      </c>
      <c r="E21" s="79">
        <f t="shared" si="1"/>
        <v>0.13137455795353142</v>
      </c>
      <c r="F21" s="78">
        <f>Sheet1!D112</f>
        <v>16057</v>
      </c>
      <c r="G21" s="79">
        <f t="shared" si="2"/>
        <v>0.53068711372574939</v>
      </c>
      <c r="H21" s="78">
        <f>Sheet1!E112</f>
        <v>6931</v>
      </c>
      <c r="I21" s="79">
        <f t="shared" si="3"/>
        <v>0.22907095878639655</v>
      </c>
      <c r="J21" s="78">
        <f>Sheet1!F112</f>
        <v>1799</v>
      </c>
      <c r="K21" s="79">
        <f t="shared" si="4"/>
        <v>5.9457315662491322E-2</v>
      </c>
      <c r="L21" s="80">
        <f t="shared" si="5"/>
        <v>30257</v>
      </c>
      <c r="M21" s="78">
        <f>Sheet1!G112</f>
        <v>0</v>
      </c>
      <c r="N21" s="78">
        <f>Sheet1!H112</f>
        <v>2116</v>
      </c>
      <c r="O21" s="131">
        <f t="shared" si="6"/>
        <v>32373</v>
      </c>
      <c r="Q21" s="2"/>
    </row>
    <row r="22" spans="1:17" s="1" customFormat="1" ht="18" customHeight="1" x14ac:dyDescent="0.2">
      <c r="A22" s="81" t="s">
        <v>87</v>
      </c>
      <c r="B22" s="78">
        <f>Sheet1!B129</f>
        <v>459</v>
      </c>
      <c r="C22" s="79">
        <f t="shared" si="0"/>
        <v>3.3510987807549096E-2</v>
      </c>
      <c r="D22" s="78">
        <f>Sheet1!C129</f>
        <v>1140</v>
      </c>
      <c r="E22" s="79">
        <f t="shared" si="1"/>
        <v>8.322990435861867E-2</v>
      </c>
      <c r="F22" s="78">
        <f>Sheet1!D129</f>
        <v>7558</v>
      </c>
      <c r="G22" s="79">
        <f t="shared" si="2"/>
        <v>0.55179966416003501</v>
      </c>
      <c r="H22" s="78">
        <f>Sheet1!E129</f>
        <v>3983</v>
      </c>
      <c r="I22" s="79">
        <f t="shared" si="3"/>
        <v>0.29079360443892821</v>
      </c>
      <c r="J22" s="78">
        <f>Sheet1!F129</f>
        <v>557</v>
      </c>
      <c r="K22" s="79">
        <f t="shared" si="4"/>
        <v>4.0665839234868946E-2</v>
      </c>
      <c r="L22" s="80">
        <f t="shared" si="5"/>
        <v>13697</v>
      </c>
      <c r="M22" s="78">
        <f>Sheet1!G129</f>
        <v>0</v>
      </c>
      <c r="N22" s="78">
        <f>Sheet1!H129</f>
        <v>1103</v>
      </c>
      <c r="O22" s="131">
        <f t="shared" si="6"/>
        <v>14800</v>
      </c>
      <c r="Q22" s="2"/>
    </row>
    <row r="23" spans="1:17" s="1" customFormat="1" ht="18" customHeight="1" x14ac:dyDescent="0.2">
      <c r="A23" s="81" t="s">
        <v>83</v>
      </c>
      <c r="B23" s="78">
        <f>Sheet1!B125</f>
        <v>4272</v>
      </c>
      <c r="C23" s="79">
        <f t="shared" si="0"/>
        <v>4.0257451680692065E-2</v>
      </c>
      <c r="D23" s="78">
        <f>Sheet1!C125</f>
        <v>9369</v>
      </c>
      <c r="E23" s="79">
        <f t="shared" si="1"/>
        <v>8.8289341010394193E-2</v>
      </c>
      <c r="F23" s="78">
        <f>Sheet1!D125</f>
        <v>46160</v>
      </c>
      <c r="G23" s="79">
        <f t="shared" si="2"/>
        <v>0.4349915659130959</v>
      </c>
      <c r="H23" s="78">
        <f>Sheet1!E125</f>
        <v>39842</v>
      </c>
      <c r="I23" s="79">
        <f t="shared" si="3"/>
        <v>0.37545350886285894</v>
      </c>
      <c r="J23" s="78">
        <f>Sheet1!F125</f>
        <v>6474</v>
      </c>
      <c r="K23" s="79">
        <f t="shared" si="4"/>
        <v>6.1008132532958906E-2</v>
      </c>
      <c r="L23" s="80">
        <f t="shared" si="5"/>
        <v>106117</v>
      </c>
      <c r="M23" s="78">
        <f>Sheet1!G125</f>
        <v>0</v>
      </c>
      <c r="N23" s="78">
        <f>Sheet1!H125</f>
        <v>5261</v>
      </c>
      <c r="O23" s="131">
        <f t="shared" si="6"/>
        <v>111378</v>
      </c>
      <c r="Q23" s="2"/>
    </row>
    <row r="24" spans="1:17" s="1" customFormat="1" ht="18" customHeight="1" x14ac:dyDescent="0.2">
      <c r="A24" s="81" t="s">
        <v>74</v>
      </c>
      <c r="B24" s="78">
        <f>Sheet1!B116</f>
        <v>241</v>
      </c>
      <c r="C24" s="79">
        <f>B24/$L24</f>
        <v>1.6237703813502223E-2</v>
      </c>
      <c r="D24" s="78">
        <f>Sheet1!C116</f>
        <v>689</v>
      </c>
      <c r="E24" s="79">
        <f t="shared" si="1"/>
        <v>4.6422315051879798E-2</v>
      </c>
      <c r="F24" s="78">
        <f>Sheet1!D116</f>
        <v>10445</v>
      </c>
      <c r="G24" s="79">
        <f t="shared" si="2"/>
        <v>0.70374612585904861</v>
      </c>
      <c r="H24" s="78">
        <f>Sheet1!E116</f>
        <v>3303</v>
      </c>
      <c r="I24" s="79">
        <f t="shared" si="3"/>
        <v>0.22254413151866326</v>
      </c>
      <c r="J24" s="78">
        <f>Sheet1!F116</f>
        <v>164</v>
      </c>
      <c r="K24" s="79">
        <f t="shared" si="4"/>
        <v>1.1049723756906077E-2</v>
      </c>
      <c r="L24" s="80">
        <f t="shared" si="5"/>
        <v>14842</v>
      </c>
      <c r="M24" s="78">
        <f>Sheet1!G116</f>
        <v>0</v>
      </c>
      <c r="N24" s="78">
        <f>Sheet1!H116</f>
        <v>804</v>
      </c>
      <c r="O24" s="131">
        <f t="shared" si="6"/>
        <v>15646</v>
      </c>
      <c r="Q24" s="2"/>
    </row>
    <row r="25" spans="1:17" s="1" customFormat="1" ht="18" customHeight="1" x14ac:dyDescent="0.2">
      <c r="A25" s="81" t="s">
        <v>89</v>
      </c>
      <c r="B25" s="78">
        <f>Sheet1!B131</f>
        <v>0</v>
      </c>
      <c r="C25" s="79">
        <f>B25/$L25</f>
        <v>0</v>
      </c>
      <c r="D25" s="78">
        <f>Sheet1!C131</f>
        <v>0</v>
      </c>
      <c r="E25" s="79">
        <f t="shared" si="1"/>
        <v>0</v>
      </c>
      <c r="F25" s="78">
        <f>Sheet1!D131</f>
        <v>3</v>
      </c>
      <c r="G25" s="79">
        <f t="shared" si="2"/>
        <v>0.75</v>
      </c>
      <c r="H25" s="78">
        <f>Sheet1!E131</f>
        <v>1</v>
      </c>
      <c r="I25" s="79">
        <f t="shared" si="3"/>
        <v>0.25</v>
      </c>
      <c r="J25" s="78">
        <f>Sheet1!F131</f>
        <v>0</v>
      </c>
      <c r="K25" s="79">
        <f t="shared" si="4"/>
        <v>0</v>
      </c>
      <c r="L25" s="80">
        <f t="shared" si="5"/>
        <v>4</v>
      </c>
      <c r="M25" s="78">
        <f>Sheet1!G131</f>
        <v>0</v>
      </c>
      <c r="N25" s="78">
        <f>Sheet1!H131</f>
        <v>1447</v>
      </c>
      <c r="O25" s="131">
        <f>L25+M25+N25</f>
        <v>1451</v>
      </c>
      <c r="Q25" s="2"/>
    </row>
    <row r="26" spans="1:17" s="25" customFormat="1" ht="18" customHeight="1" x14ac:dyDescent="0.2">
      <c r="A26" s="82" t="s">
        <v>7</v>
      </c>
      <c r="B26" s="83">
        <f>Sheet1!B132</f>
        <v>58676</v>
      </c>
      <c r="C26" s="84">
        <f>B26/$L26</f>
        <v>3.6281184746765664E-2</v>
      </c>
      <c r="D26" s="83">
        <f>Sheet1!C132</f>
        <v>182462</v>
      </c>
      <c r="E26" s="84">
        <f>D26/$L26</f>
        <v>0.11282189534501938</v>
      </c>
      <c r="F26" s="83">
        <f>Sheet1!D132</f>
        <v>853213</v>
      </c>
      <c r="G26" s="84">
        <f>F26/$L26</f>
        <v>0.52756797466327243</v>
      </c>
      <c r="H26" s="83">
        <f>'Spreadsheet Table'!E25</f>
        <v>450766</v>
      </c>
      <c r="I26" s="84">
        <f>H26/$L26</f>
        <v>0.27872255306361327</v>
      </c>
      <c r="J26" s="83">
        <f>Sheet1!F132</f>
        <v>72140</v>
      </c>
      <c r="K26" s="84">
        <f>J26/$L26</f>
        <v>4.4606392181329252E-2</v>
      </c>
      <c r="L26" s="85">
        <f>B26+D26+F26+H26+J26</f>
        <v>1617257</v>
      </c>
      <c r="M26" s="85">
        <f>Sheet1!G132</f>
        <v>1133</v>
      </c>
      <c r="N26" s="85">
        <f>'Spreadsheet Table'!I25</f>
        <v>88723</v>
      </c>
      <c r="O26" s="86">
        <f>L26+M26+N26</f>
        <v>1707113</v>
      </c>
      <c r="Q26" s="26"/>
    </row>
    <row r="27" spans="1:17" s="1" customFormat="1" ht="28.35" customHeight="1" thickBot="1" x14ac:dyDescent="0.25">
      <c r="A27" s="163" t="s">
        <v>111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5"/>
    </row>
    <row r="28" spans="1:17" ht="24" customHeight="1" x14ac:dyDescent="0.2"/>
  </sheetData>
  <sheetProtection sheet="1" objects="1" scenarios="1"/>
  <mergeCells count="8">
    <mergeCell ref="A27:O27"/>
    <mergeCell ref="A2:A3"/>
    <mergeCell ref="A1:O1"/>
    <mergeCell ref="B2:C2"/>
    <mergeCell ref="D2:E2"/>
    <mergeCell ref="F2:G2"/>
    <mergeCell ref="H2:I2"/>
    <mergeCell ref="J2:K2"/>
  </mergeCells>
  <printOptions horizontalCentered="1" verticalCentered="1"/>
  <pageMargins left="0.28431372500000002" right="0.28431372500000002" top="0.23039215699999999" bottom="0.23039215699999999" header="0.25980392200000002" footer="0.25980392200000002"/>
  <pageSetup paperSize="9" scale="94" orientation="landscape" r:id="rId1"/>
  <headerFooter alignWithMargins="0">
    <oddFooter>&amp;C&amp;"-,Regular"&amp;11Page &amp;P of &amp;N</oddFooter>
  </headerFooter>
  <colBreaks count="1" manualBreakCount="1">
    <brk id="15" max="2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GridLines="0" tabSelected="1" workbookViewId="0">
      <selection activeCell="A37" sqref="A37"/>
    </sheetView>
  </sheetViews>
  <sheetFormatPr defaultRowHeight="12.75" x14ac:dyDescent="0.2"/>
  <cols>
    <col min="1" max="1" width="7.5703125" style="24" customWidth="1"/>
    <col min="2" max="2" width="52.85546875" style="24" customWidth="1"/>
    <col min="3" max="10" width="9.7109375" style="24" customWidth="1"/>
    <col min="11" max="11" width="4.7109375" customWidth="1"/>
  </cols>
  <sheetData>
    <row r="1" spans="1:10" ht="45.75" customHeight="1" x14ac:dyDescent="0.2">
      <c r="A1" s="173" t="str">
        <f>Sheet1!A5&amp;" NJ Family Care Managed Care Report  - Summary by Waiver Program"</f>
        <v>May 2019 NJ Family Care Managed Care Report  - Summary by Waiver Program</v>
      </c>
      <c r="B1" s="174"/>
      <c r="C1" s="174"/>
      <c r="D1" s="174"/>
      <c r="E1" s="174"/>
      <c r="F1" s="174"/>
      <c r="G1" s="174"/>
      <c r="H1" s="174"/>
      <c r="I1" s="174"/>
      <c r="J1" s="175"/>
    </row>
    <row r="2" spans="1:10" s="92" customFormat="1" ht="18" customHeight="1" x14ac:dyDescent="0.2">
      <c r="A2" s="88"/>
      <c r="B2" s="89" t="s">
        <v>122</v>
      </c>
      <c r="C2" s="90" t="s">
        <v>0</v>
      </c>
      <c r="D2" s="90" t="s">
        <v>1</v>
      </c>
      <c r="E2" s="90" t="s">
        <v>2</v>
      </c>
      <c r="F2" s="90" t="s">
        <v>3</v>
      </c>
      <c r="G2" s="90" t="s">
        <v>4</v>
      </c>
      <c r="H2" s="90" t="s">
        <v>5</v>
      </c>
      <c r="I2" s="90" t="s">
        <v>6</v>
      </c>
      <c r="J2" s="91" t="s">
        <v>7</v>
      </c>
    </row>
    <row r="3" spans="1:10" ht="18" customHeight="1" x14ac:dyDescent="0.2">
      <c r="A3" s="64" t="s">
        <v>90</v>
      </c>
      <c r="B3" s="65" t="s">
        <v>116</v>
      </c>
      <c r="C3" s="93">
        <f>Sheet1!C145</f>
        <v>108</v>
      </c>
      <c r="D3" s="93">
        <f>Sheet1!D145</f>
        <v>1149</v>
      </c>
      <c r="E3" s="93">
        <f>Sheet1!E145</f>
        <v>5553</v>
      </c>
      <c r="F3" s="93">
        <f>Sheet1!F145</f>
        <v>3907</v>
      </c>
      <c r="G3" s="93">
        <f>Sheet1!G145</f>
        <v>510</v>
      </c>
      <c r="H3" s="93">
        <f>Sheet1!H145</f>
        <v>0</v>
      </c>
      <c r="I3" s="93">
        <f>Sheet1!I145</f>
        <v>224</v>
      </c>
      <c r="J3" s="94">
        <f>Sheet1!J145</f>
        <v>11451</v>
      </c>
    </row>
    <row r="4" spans="1:10" ht="18" customHeight="1" x14ac:dyDescent="0.2">
      <c r="A4" s="64" t="s">
        <v>91</v>
      </c>
      <c r="B4" s="65" t="s">
        <v>117</v>
      </c>
      <c r="C4" s="93">
        <f>Sheet1!C146</f>
        <v>989</v>
      </c>
      <c r="D4" s="93">
        <f>Sheet1!D146</f>
        <v>3393</v>
      </c>
      <c r="E4" s="93">
        <f>Sheet1!E146</f>
        <v>11018</v>
      </c>
      <c r="F4" s="93">
        <f>Sheet1!F146</f>
        <v>4413</v>
      </c>
      <c r="G4" s="93">
        <f>Sheet1!G146</f>
        <v>6889</v>
      </c>
      <c r="H4" s="93">
        <f>Sheet1!H146</f>
        <v>19</v>
      </c>
      <c r="I4" s="93">
        <f>Sheet1!I146</f>
        <v>229</v>
      </c>
      <c r="J4" s="94">
        <f>Sheet1!J146</f>
        <v>26950</v>
      </c>
    </row>
    <row r="5" spans="1:10" ht="18" customHeight="1" x14ac:dyDescent="0.2">
      <c r="A5" s="64" t="s">
        <v>92</v>
      </c>
      <c r="B5" s="65" t="s">
        <v>118</v>
      </c>
      <c r="C5" s="93">
        <f>Sheet1!C147</f>
        <v>2097</v>
      </c>
      <c r="D5" s="93">
        <f>Sheet1!D147</f>
        <v>3190</v>
      </c>
      <c r="E5" s="93">
        <f>Sheet1!E147</f>
        <v>7227</v>
      </c>
      <c r="F5" s="93">
        <f>Sheet1!F147</f>
        <v>3947</v>
      </c>
      <c r="G5" s="93">
        <f>Sheet1!G147</f>
        <v>2070</v>
      </c>
      <c r="H5" s="93">
        <f>Sheet1!H147</f>
        <v>0</v>
      </c>
      <c r="I5" s="93">
        <f>Sheet1!I147</f>
        <v>391</v>
      </c>
      <c r="J5" s="94">
        <f>Sheet1!J147</f>
        <v>18922</v>
      </c>
    </row>
    <row r="6" spans="1:10" ht="18" customHeight="1" x14ac:dyDescent="0.2">
      <c r="A6" s="64" t="s">
        <v>93</v>
      </c>
      <c r="B6" s="65" t="s">
        <v>119</v>
      </c>
      <c r="C6" s="93">
        <f>Sheet1!C148</f>
        <v>179</v>
      </c>
      <c r="D6" s="93">
        <f>Sheet1!D148</f>
        <v>486</v>
      </c>
      <c r="E6" s="93">
        <f>Sheet1!E148</f>
        <v>1341</v>
      </c>
      <c r="F6" s="93">
        <f>Sheet1!F148</f>
        <v>851</v>
      </c>
      <c r="G6" s="93">
        <f>Sheet1!G148</f>
        <v>184</v>
      </c>
      <c r="H6" s="93">
        <f>Sheet1!H148</f>
        <v>0</v>
      </c>
      <c r="I6" s="93">
        <f>Sheet1!I148</f>
        <v>22</v>
      </c>
      <c r="J6" s="94">
        <f>Sheet1!J148</f>
        <v>3063</v>
      </c>
    </row>
    <row r="7" spans="1:10" ht="18" customHeight="1" x14ac:dyDescent="0.2">
      <c r="A7" s="64" t="s">
        <v>94</v>
      </c>
      <c r="B7" s="65" t="s">
        <v>120</v>
      </c>
      <c r="C7" s="93">
        <f>Sheet1!C149</f>
        <v>10</v>
      </c>
      <c r="D7" s="93">
        <f>Sheet1!D149</f>
        <v>39</v>
      </c>
      <c r="E7" s="93">
        <f>Sheet1!E149</f>
        <v>95</v>
      </c>
      <c r="F7" s="93">
        <f>Sheet1!F149</f>
        <v>45</v>
      </c>
      <c r="G7" s="93">
        <f>Sheet1!G149</f>
        <v>6</v>
      </c>
      <c r="H7" s="93">
        <f>Sheet1!H149</f>
        <v>0</v>
      </c>
      <c r="I7" s="93">
        <f>Sheet1!I149</f>
        <v>1</v>
      </c>
      <c r="J7" s="94">
        <f>Sheet1!J149</f>
        <v>196</v>
      </c>
    </row>
    <row r="8" spans="1:10" ht="18" customHeight="1" x14ac:dyDescent="0.2">
      <c r="A8" s="64" t="s">
        <v>95</v>
      </c>
      <c r="B8" s="65" t="s">
        <v>121</v>
      </c>
      <c r="C8" s="93">
        <f>Sheet1!C150</f>
        <v>8</v>
      </c>
      <c r="D8" s="93">
        <f>Sheet1!D150</f>
        <v>39</v>
      </c>
      <c r="E8" s="93">
        <f>Sheet1!E150</f>
        <v>95</v>
      </c>
      <c r="F8" s="93">
        <f>Sheet1!F150</f>
        <v>23</v>
      </c>
      <c r="G8" s="93">
        <f>Sheet1!G150</f>
        <v>1</v>
      </c>
      <c r="H8" s="93">
        <f>Sheet1!H150</f>
        <v>0</v>
      </c>
      <c r="I8" s="93">
        <f>Sheet1!I150</f>
        <v>0</v>
      </c>
      <c r="J8" s="94">
        <f>Sheet1!J150</f>
        <v>166</v>
      </c>
    </row>
    <row r="9" spans="1:10" ht="18" customHeight="1" x14ac:dyDescent="0.2">
      <c r="A9" s="64" t="s">
        <v>96</v>
      </c>
      <c r="B9" s="65" t="s">
        <v>97</v>
      </c>
      <c r="C9" s="93">
        <f>Sheet1!C151</f>
        <v>0</v>
      </c>
      <c r="D9" s="93">
        <f>Sheet1!D151</f>
        <v>0</v>
      </c>
      <c r="E9" s="93">
        <f>Sheet1!E151</f>
        <v>4</v>
      </c>
      <c r="F9" s="93">
        <f>Sheet1!F151</f>
        <v>0</v>
      </c>
      <c r="G9" s="93">
        <f>Sheet1!G151</f>
        <v>0</v>
      </c>
      <c r="H9" s="93">
        <f>Sheet1!H151</f>
        <v>0</v>
      </c>
      <c r="I9" s="93">
        <f>Sheet1!I151</f>
        <v>5727</v>
      </c>
      <c r="J9" s="94">
        <f>Sheet1!J151</f>
        <v>5731</v>
      </c>
    </row>
    <row r="10" spans="1:10" ht="18" customHeight="1" x14ac:dyDescent="0.2">
      <c r="A10" s="64" t="s">
        <v>98</v>
      </c>
      <c r="B10" s="65" t="s">
        <v>99</v>
      </c>
      <c r="C10" s="93">
        <f>Sheet1!C152</f>
        <v>0</v>
      </c>
      <c r="D10" s="93">
        <f>Sheet1!D152</f>
        <v>1</v>
      </c>
      <c r="E10" s="93">
        <f>Sheet1!E152</f>
        <v>0</v>
      </c>
      <c r="F10" s="93">
        <f>Sheet1!F152</f>
        <v>1</v>
      </c>
      <c r="G10" s="93">
        <f>Sheet1!G152</f>
        <v>1</v>
      </c>
      <c r="H10" s="93">
        <f>Sheet1!H152</f>
        <v>0</v>
      </c>
      <c r="I10" s="93">
        <f>Sheet1!I152</f>
        <v>128</v>
      </c>
      <c r="J10" s="94">
        <f>Sheet1!J152</f>
        <v>131</v>
      </c>
    </row>
    <row r="11" spans="1:10" ht="18" customHeight="1" x14ac:dyDescent="0.2">
      <c r="A11" s="64" t="s">
        <v>100</v>
      </c>
      <c r="B11" s="65" t="s">
        <v>101</v>
      </c>
      <c r="C11" s="93">
        <f>Sheet1!C153</f>
        <v>0</v>
      </c>
      <c r="D11" s="93">
        <f>Sheet1!D153</f>
        <v>0</v>
      </c>
      <c r="E11" s="93">
        <f>Sheet1!E153</f>
        <v>0</v>
      </c>
      <c r="F11" s="93">
        <f>Sheet1!F153</f>
        <v>0</v>
      </c>
      <c r="G11" s="93">
        <f>Sheet1!G153</f>
        <v>0</v>
      </c>
      <c r="H11" s="93">
        <f>Sheet1!H153</f>
        <v>0</v>
      </c>
      <c r="I11" s="93">
        <f>Sheet1!I153</f>
        <v>69</v>
      </c>
      <c r="J11" s="94">
        <f>Sheet1!J153</f>
        <v>69</v>
      </c>
    </row>
    <row r="12" spans="1:10" ht="18" customHeight="1" x14ac:dyDescent="0.2">
      <c r="A12" s="95"/>
      <c r="B12" s="96" t="s">
        <v>7</v>
      </c>
      <c r="C12" s="97">
        <f>Sheet1!C154</f>
        <v>3391</v>
      </c>
      <c r="D12" s="97">
        <f>Sheet1!D154</f>
        <v>8297</v>
      </c>
      <c r="E12" s="97">
        <f>Sheet1!E154</f>
        <v>25333</v>
      </c>
      <c r="F12" s="97">
        <f>Sheet1!F154</f>
        <v>13187</v>
      </c>
      <c r="G12" s="97">
        <f>Sheet1!G154</f>
        <v>9661</v>
      </c>
      <c r="H12" s="97">
        <f>Sheet1!H154</f>
        <v>19</v>
      </c>
      <c r="I12" s="97">
        <f>Sheet1!I154</f>
        <v>6791</v>
      </c>
      <c r="J12" s="87">
        <f>Sheet1!J154</f>
        <v>66679</v>
      </c>
    </row>
    <row r="13" spans="1:10" ht="28.35" customHeight="1" thickBot="1" x14ac:dyDescent="0.25">
      <c r="A13" s="163" t="s">
        <v>111</v>
      </c>
      <c r="B13" s="164"/>
      <c r="C13" s="164"/>
      <c r="D13" s="164"/>
      <c r="E13" s="164"/>
      <c r="F13" s="164"/>
      <c r="G13" s="164"/>
      <c r="H13" s="164"/>
      <c r="I13" s="164"/>
      <c r="J13" s="165"/>
    </row>
  </sheetData>
  <sheetProtection sheet="1" objects="1" scenarios="1"/>
  <mergeCells count="2">
    <mergeCell ref="A1:J1"/>
    <mergeCell ref="A13:J13"/>
  </mergeCells>
  <printOptions horizontalCentered="1"/>
  <pageMargins left="0.28431372500000002" right="0.28431372500000002" top="0.73039215700000004" bottom="0.73039215700000004" header="0.50980392156862797" footer="0.50980392156862797"/>
  <pageSetup paperSize="9" orientation="landscape" r:id="rId1"/>
  <headerFooter alignWithMargins="0">
    <oddFooter>&amp;C&amp;"Calibri,Regular"&amp;11Page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Spreadsheet Table</vt:lpstr>
      <vt:lpstr>Cap Codes</vt:lpstr>
      <vt:lpstr>Counties</vt:lpstr>
      <vt:lpstr>Waiver</vt:lpstr>
      <vt:lpstr>Counties!Print_Area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Usmani, Aman A</dc:creator>
  <cp:lastModifiedBy>Walsh, Alysia</cp:lastModifiedBy>
  <cp:lastPrinted>2016-12-27T16:02:27Z</cp:lastPrinted>
  <dcterms:created xsi:type="dcterms:W3CDTF">2016-03-28T13:47:06Z</dcterms:created>
  <dcterms:modified xsi:type="dcterms:W3CDTF">2019-10-21T13:36:24Z</dcterms:modified>
</cp:coreProperties>
</file>