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new T2403 _2-9-18\PRICE SHEETS\"/>
    </mc:Choice>
  </mc:AlternateContent>
  <bookViews>
    <workbookView xWindow="0" yWindow="0" windowWidth="28800" windowHeight="12216"/>
  </bookViews>
  <sheets>
    <sheet name="Per Unit Pricing" sheetId="2" r:id="rId1"/>
    <sheet name="MVC Surcharge Pricing" sheetId="3" r:id="rId2"/>
  </sheets>
  <calcPr calcId="152511"/>
</workbook>
</file>

<file path=xl/calcChain.xml><?xml version="1.0" encoding="utf-8"?>
<calcChain xmlns="http://schemas.openxmlformats.org/spreadsheetml/2006/main">
  <c r="I42" i="3" l="1"/>
  <c r="I40" i="3"/>
  <c r="I38" i="3"/>
  <c r="I37" i="3"/>
  <c r="I36" i="3"/>
  <c r="I33" i="3"/>
  <c r="I31" i="3"/>
  <c r="C29" i="3"/>
  <c r="D29" i="3" s="1"/>
  <c r="H22" i="3"/>
  <c r="G22" i="3"/>
  <c r="F22" i="3"/>
  <c r="E22" i="3"/>
  <c r="D22" i="3"/>
  <c r="C22" i="3"/>
  <c r="B22" i="3"/>
  <c r="H20" i="3"/>
  <c r="G20" i="3"/>
  <c r="F20" i="3"/>
  <c r="E20" i="3"/>
  <c r="D20" i="3"/>
  <c r="C20" i="3"/>
  <c r="B20" i="3"/>
  <c r="H18" i="3"/>
  <c r="G18" i="3"/>
  <c r="F18" i="3"/>
  <c r="E18" i="3"/>
  <c r="D18" i="3"/>
  <c r="C18" i="3"/>
  <c r="B18" i="3"/>
  <c r="H16" i="3"/>
  <c r="G16" i="3"/>
  <c r="F16" i="3"/>
  <c r="E16" i="3"/>
  <c r="D16" i="3"/>
  <c r="C16" i="3"/>
  <c r="B16" i="3"/>
  <c r="H15" i="3"/>
  <c r="G15" i="3"/>
  <c r="F15" i="3"/>
  <c r="E15" i="3"/>
  <c r="D15" i="3"/>
  <c r="C15" i="3"/>
  <c r="B15" i="3"/>
  <c r="H14" i="3"/>
  <c r="G14" i="3"/>
  <c r="F14" i="3"/>
  <c r="E14" i="3"/>
  <c r="D14" i="3"/>
  <c r="C14" i="3"/>
  <c r="B14" i="3"/>
  <c r="H11" i="3"/>
  <c r="G11" i="3"/>
  <c r="F11" i="3"/>
  <c r="E11" i="3"/>
  <c r="D11" i="3"/>
  <c r="C11" i="3"/>
  <c r="B11" i="3"/>
  <c r="H9" i="3"/>
  <c r="G9" i="3"/>
  <c r="F9" i="3"/>
  <c r="E9" i="3"/>
  <c r="D9" i="3"/>
  <c r="C9" i="3"/>
  <c r="B9" i="3"/>
  <c r="B7" i="3"/>
  <c r="B5" i="3"/>
  <c r="I15" i="3" l="1"/>
  <c r="B24" i="3"/>
  <c r="I11" i="3"/>
  <c r="I9" i="3"/>
  <c r="I20" i="3"/>
  <c r="I18" i="3"/>
  <c r="I14" i="3"/>
  <c r="I22" i="3"/>
  <c r="I5" i="3"/>
  <c r="C7" i="3"/>
  <c r="C24" i="3" s="1"/>
  <c r="I16" i="3"/>
  <c r="D7" i="3"/>
  <c r="D24" i="3" s="1"/>
  <c r="E29" i="3"/>
  <c r="E7" i="3" l="1"/>
  <c r="E24" i="3" s="1"/>
  <c r="F29" i="3"/>
  <c r="G29" i="3" l="1"/>
  <c r="F7" i="3"/>
  <c r="F24" i="3" s="1"/>
  <c r="H29" i="3" l="1"/>
  <c r="G7" i="3"/>
  <c r="G24" i="3" s="1"/>
  <c r="H7" i="3" l="1"/>
  <c r="H24" i="3" s="1"/>
  <c r="I24" i="3" s="1"/>
  <c r="I29" i="3"/>
  <c r="I7" i="3" l="1"/>
</calcChain>
</file>

<file path=xl/sharedStrings.xml><?xml version="1.0" encoding="utf-8"?>
<sst xmlns="http://schemas.openxmlformats.org/spreadsheetml/2006/main" count="77" uniqueCount="54">
  <si>
    <t>Accounting and Billing Services: MVC Surcharge System, Billing, Collection and Related Services
 All-inclusive  Pricing Sheet</t>
  </si>
  <si>
    <t>Timeframe (Fiscal Years)</t>
  </si>
  <si>
    <t>Unit of Measure</t>
  </si>
  <si>
    <t>One (1)</t>
  </si>
  <si>
    <t>Cost per unit or percentage</t>
  </si>
  <si>
    <t>Two (2)</t>
  </si>
  <si>
    <t>Three (3)</t>
  </si>
  <si>
    <t>Service Capability/Component</t>
  </si>
  <si>
    <t>Four (4)</t>
  </si>
  <si>
    <t>Five (5)</t>
  </si>
  <si>
    <t>Six (6)</t>
  </si>
  <si>
    <t>Seven (7)</t>
  </si>
  <si>
    <t>Total Cost</t>
  </si>
  <si>
    <t>Transition, Non-recurring / One-time costs</t>
  </si>
  <si>
    <t>Customer Service, Support and Primary Collections</t>
  </si>
  <si>
    <t>Contingency Fee as  a percentage of revenue collected</t>
  </si>
  <si>
    <t>Printing and Mailing Notices and Correspondence</t>
  </si>
  <si>
    <t>Returned Mail Processing</t>
  </si>
  <si>
    <t>Accepting and Processing Payments</t>
  </si>
  <si>
    <t>Cost per piece</t>
  </si>
  <si>
    <t>Document &amp; Image Management</t>
  </si>
  <si>
    <t>Cost per transaction type</t>
  </si>
  <si>
    <t xml:space="preserve">Collections - Litigation Services </t>
  </si>
  <si>
    <t>Collections - Litigation Services **</t>
  </si>
  <si>
    <t>Systems and Technology*</t>
  </si>
  <si>
    <t>Overall Total Proposal Cost</t>
  </si>
  <si>
    <t>* Billing for services and systems will commence only after the contractor is in production delivering services as specified and accepted by the State.</t>
  </si>
  <si>
    <t>Projected Total Surcharge Revenue (forecast)***</t>
  </si>
  <si>
    <t>**  Collections Fees are a contingency percentage based upon collected revenue and excludes revenue directly collected by MVC.</t>
  </si>
  <si>
    <t>Projected Total number of pieces for Printing and Mailing Notices and Correspondence (forecast)***</t>
  </si>
  <si>
    <t>Projected Total number of pieces for Returned Mail Processing (forecast)***</t>
  </si>
  <si>
    <t>Batch that are mailed and processed internally</t>
  </si>
  <si>
    <t>Manual that are hand delivered or information taken over the phone</t>
  </si>
  <si>
    <t>Payments for Electronic that are received via website or IVR (payment by phone)</t>
  </si>
  <si>
    <t>Projected Total number of pieces for Document &amp; Image Management (forecast)***</t>
  </si>
  <si>
    <t>Projected Surcharge Activity</t>
  </si>
  <si>
    <t>Projected Total number of transaction types for Accepting and Processing Payments (forecast)***</t>
  </si>
  <si>
    <t>*** Projected Total is a forecast and, therefore, is not guaranteed.  Revenue forecast is based on current revenue trends based on past performance.</t>
  </si>
  <si>
    <t>Year 1</t>
  </si>
  <si>
    <t>Year 2</t>
  </si>
  <si>
    <t>Year 3</t>
  </si>
  <si>
    <t>Year 4</t>
  </si>
  <si>
    <t>Year 5</t>
  </si>
  <si>
    <t>Year 6</t>
  </si>
  <si>
    <t>Year 7</t>
  </si>
  <si>
    <t xml:space="preserve">Contingency Fee as  a percentage of revenue collected  </t>
  </si>
  <si>
    <t>Projected Total Collections - Litigation Services (forecast)***</t>
  </si>
  <si>
    <t>Timeframe</t>
  </si>
  <si>
    <t>Total Cost for Blanket P.O.</t>
  </si>
  <si>
    <t>Transition, Non-recurring / One-time cost</t>
  </si>
  <si>
    <t>Customer Service, Support, and Primary Collections</t>
  </si>
  <si>
    <t>Blanket P.O.</t>
  </si>
  <si>
    <t>Line #'s</t>
  </si>
  <si>
    <t>Vendor {Bidder}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</si>
</sst>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8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262626"/>
      <name val="Calibri"/>
      <family val="2"/>
    </font>
    <font>
      <b/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FFF99"/>
        <bgColor rgb="FFFFFF99"/>
      </patternFill>
    </fill>
    <fill>
      <patternFill patternType="solid">
        <fgColor rgb="FF262626"/>
        <bgColor rgb="FF262626"/>
      </patternFill>
    </fill>
    <fill>
      <patternFill patternType="solid">
        <fgColor rgb="FFC8C8C8"/>
        <bgColor rgb="FFC8C8C8"/>
      </patternFill>
    </fill>
    <fill>
      <patternFill patternType="solid">
        <fgColor rgb="FFC9C9C9"/>
        <bgColor rgb="FFC9C9C9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rgb="FFC8C8C8"/>
      </patternFill>
    </fill>
    <fill>
      <patternFill patternType="solid">
        <fgColor rgb="FF92D050"/>
        <bgColor rgb="FFC9C9C9"/>
      </patternFill>
    </fill>
    <fill>
      <patternFill patternType="solid">
        <fgColor theme="6" tint="-0.249977111117893"/>
        <bgColor rgb="FFC8C8C8"/>
      </patternFill>
    </fill>
    <fill>
      <patternFill patternType="solid">
        <fgColor theme="0" tint="-0.249977111117893"/>
        <bgColor rgb="FFFFFF99"/>
      </patternFill>
    </fill>
    <fill>
      <patternFill patternType="solid">
        <fgColor theme="0" tint="-0.249977111117893"/>
        <bgColor rgb="FFC8C8C8"/>
      </patternFill>
    </fill>
    <fill>
      <patternFill patternType="solid">
        <fgColor theme="0" tint="-0.249977111117893"/>
        <bgColor rgb="FFC9C9C9"/>
      </patternFill>
    </fill>
    <fill>
      <patternFill patternType="solid">
        <fgColor theme="6" tint="0.39997558519241921"/>
        <bgColor rgb="FFC8C8C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EEAF6"/>
      </patternFill>
    </fill>
    <fill>
      <patternFill patternType="solid">
        <fgColor theme="0" tint="-0.14999847407452621"/>
        <bgColor rgb="FFFFFF99"/>
      </patternFill>
    </fill>
    <fill>
      <patternFill patternType="solid">
        <fgColor theme="0" tint="-0.14999847407452621"/>
        <bgColor rgb="FFC8C8C8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/>
    <xf numFmtId="0" fontId="0" fillId="0" borderId="0" xfId="0" applyFont="1"/>
    <xf numFmtId="49" fontId="6" fillId="0" borderId="8" xfId="0" applyNumberFormat="1" applyFont="1" applyBorder="1" applyAlignment="1">
      <alignment vertical="center" wrapText="1"/>
    </xf>
    <xf numFmtId="0" fontId="2" fillId="2" borderId="4" xfId="0" applyFont="1" applyFill="1" applyBorder="1"/>
    <xf numFmtId="49" fontId="2" fillId="2" borderId="5" xfId="0" applyNumberFormat="1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3" fontId="6" fillId="6" borderId="8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left"/>
    </xf>
    <xf numFmtId="164" fontId="0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left"/>
    </xf>
    <xf numFmtId="3" fontId="6" fillId="0" borderId="8" xfId="0" applyNumberFormat="1" applyFont="1" applyFill="1" applyBorder="1" applyAlignment="1">
      <alignment vertical="center"/>
    </xf>
    <xf numFmtId="164" fontId="0" fillId="7" borderId="8" xfId="0" applyNumberFormat="1" applyFont="1" applyFill="1" applyBorder="1" applyAlignment="1">
      <alignment horizontal="left"/>
    </xf>
    <xf numFmtId="3" fontId="6" fillId="13" borderId="8" xfId="0" applyNumberFormat="1" applyFont="1" applyFill="1" applyBorder="1" applyAlignment="1">
      <alignment vertical="center"/>
    </xf>
    <xf numFmtId="0" fontId="4" fillId="0" borderId="13" xfId="0" applyFont="1" applyBorder="1" applyAlignment="1">
      <alignment horizontal="left" wrapText="1"/>
    </xf>
    <xf numFmtId="3" fontId="0" fillId="0" borderId="14" xfId="0" applyNumberFormat="1" applyFont="1" applyFill="1" applyBorder="1" applyAlignment="1">
      <alignment horizontal="right"/>
    </xf>
    <xf numFmtId="0" fontId="5" fillId="7" borderId="13" xfId="0" applyFont="1" applyFill="1" applyBorder="1" applyAlignment="1">
      <alignment horizontal="left"/>
    </xf>
    <xf numFmtId="164" fontId="0" fillId="7" borderId="14" xfId="0" applyNumberFormat="1" applyFont="1" applyFill="1" applyBorder="1" applyAlignment="1">
      <alignment horizontal="left"/>
    </xf>
    <xf numFmtId="0" fontId="5" fillId="7" borderId="13" xfId="0" applyFont="1" applyFill="1" applyBorder="1" applyAlignment="1">
      <alignment horizontal="center" wrapText="1"/>
    </xf>
    <xf numFmtId="164" fontId="0" fillId="12" borderId="14" xfId="0" applyNumberFormat="1" applyFont="1" applyFill="1" applyBorder="1" applyAlignment="1">
      <alignment horizontal="left"/>
    </xf>
    <xf numFmtId="164" fontId="0" fillId="5" borderId="14" xfId="0" applyNumberFormat="1" applyFont="1" applyFill="1" applyBorder="1" applyAlignment="1">
      <alignment horizontal="left"/>
    </xf>
    <xf numFmtId="0" fontId="5" fillId="0" borderId="13" xfId="0" applyFont="1" applyBorder="1" applyAlignment="1">
      <alignment horizontal="center" wrapText="1"/>
    </xf>
    <xf numFmtId="4" fontId="0" fillId="0" borderId="14" xfId="0" applyNumberFormat="1" applyFont="1" applyFill="1" applyBorder="1" applyAlignment="1">
      <alignment horizontal="right"/>
    </xf>
    <xf numFmtId="0" fontId="4" fillId="0" borderId="15" xfId="0" applyFont="1" applyBorder="1" applyAlignment="1">
      <alignment horizontal="left" wrapText="1"/>
    </xf>
    <xf numFmtId="3" fontId="6" fillId="0" borderId="0" xfId="0" applyNumberFormat="1" applyFont="1" applyFill="1" applyBorder="1" applyAlignment="1">
      <alignment vertical="center"/>
    </xf>
    <xf numFmtId="4" fontId="0" fillId="0" borderId="0" xfId="0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left"/>
    </xf>
    <xf numFmtId="164" fontId="0" fillId="14" borderId="14" xfId="0" applyNumberFormat="1" applyFont="1" applyFill="1" applyBorder="1" applyAlignment="1">
      <alignment horizontal="center"/>
    </xf>
    <xf numFmtId="10" fontId="0" fillId="14" borderId="14" xfId="0" applyNumberFormat="1" applyFont="1" applyFill="1" applyBorder="1" applyAlignment="1">
      <alignment horizontal="center"/>
    </xf>
    <xf numFmtId="44" fontId="0" fillId="14" borderId="14" xfId="0" applyNumberFormat="1" applyFont="1" applyFill="1" applyBorder="1" applyAlignment="1">
      <alignment horizontal="center"/>
    </xf>
    <xf numFmtId="0" fontId="0" fillId="15" borderId="10" xfId="0" applyFont="1" applyFill="1" applyBorder="1"/>
    <xf numFmtId="0" fontId="0" fillId="15" borderId="11" xfId="0" applyFont="1" applyFill="1" applyBorder="1" applyAlignment="1">
      <alignment horizontal="left"/>
    </xf>
    <xf numFmtId="0" fontId="0" fillId="15" borderId="12" xfId="0" applyFont="1" applyFill="1" applyBorder="1" applyAlignment="1">
      <alignment horizontal="left"/>
    </xf>
    <xf numFmtId="164" fontId="0" fillId="15" borderId="14" xfId="0" applyNumberFormat="1" applyFont="1" applyFill="1" applyBorder="1" applyAlignment="1">
      <alignment horizontal="center"/>
    </xf>
    <xf numFmtId="164" fontId="0" fillId="18" borderId="14" xfId="0" applyNumberFormat="1" applyFont="1" applyFill="1" applyBorder="1" applyAlignment="1">
      <alignment horizontal="center"/>
    </xf>
    <xf numFmtId="44" fontId="6" fillId="11" borderId="8" xfId="0" applyNumberFormat="1" applyFont="1" applyFill="1" applyBorder="1" applyAlignment="1">
      <alignment vertical="center"/>
    </xf>
    <xf numFmtId="0" fontId="2" fillId="2" borderId="7" xfId="0" applyFont="1" applyFill="1" applyBorder="1"/>
    <xf numFmtId="0" fontId="2" fillId="2" borderId="18" xfId="0" applyFont="1" applyFill="1" applyBorder="1"/>
    <xf numFmtId="0" fontId="2" fillId="2" borderId="9" xfId="0" applyFont="1" applyFill="1" applyBorder="1"/>
    <xf numFmtId="44" fontId="6" fillId="3" borderId="8" xfId="0" applyNumberFormat="1" applyFont="1" applyFill="1" applyBorder="1" applyAlignment="1">
      <alignment vertical="center"/>
    </xf>
    <xf numFmtId="44" fontId="6" fillId="4" borderId="8" xfId="0" applyNumberFormat="1" applyFont="1" applyFill="1" applyBorder="1" applyAlignment="1">
      <alignment vertical="center"/>
    </xf>
    <xf numFmtId="164" fontId="0" fillId="8" borderId="14" xfId="0" applyNumberFormat="1" applyFont="1" applyFill="1" applyBorder="1" applyAlignment="1">
      <alignment horizontal="left"/>
    </xf>
    <xf numFmtId="0" fontId="5" fillId="7" borderId="13" xfId="0" applyFont="1" applyFill="1" applyBorder="1" applyAlignment="1">
      <alignment horizontal="left" wrapText="1"/>
    </xf>
    <xf numFmtId="0" fontId="2" fillId="0" borderId="15" xfId="0" applyFont="1" applyBorder="1" applyAlignment="1">
      <alignment horizontal="left"/>
    </xf>
    <xf numFmtId="164" fontId="0" fillId="9" borderId="16" xfId="0" applyNumberFormat="1" applyFont="1" applyFill="1" applyBorder="1" applyAlignment="1">
      <alignment horizontal="left"/>
    </xf>
    <xf numFmtId="164" fontId="2" fillId="10" borderId="17" xfId="0" applyNumberFormat="1" applyFont="1" applyFill="1" applyBorder="1" applyAlignment="1">
      <alignment horizontal="left"/>
    </xf>
    <xf numFmtId="0" fontId="2" fillId="16" borderId="4" xfId="0" applyFont="1" applyFill="1" applyBorder="1"/>
    <xf numFmtId="0" fontId="4" fillId="16" borderId="5" xfId="0" applyFont="1" applyFill="1" applyBorder="1"/>
    <xf numFmtId="0" fontId="4" fillId="16" borderId="6" xfId="0" applyFont="1" applyFill="1" applyBorder="1"/>
    <xf numFmtId="164" fontId="6" fillId="0" borderId="8" xfId="0" applyNumberFormat="1" applyFont="1" applyFill="1" applyBorder="1" applyAlignment="1">
      <alignment vertical="center"/>
    </xf>
    <xf numFmtId="164" fontId="0" fillId="0" borderId="14" xfId="0" applyNumberFormat="1" applyFont="1" applyFill="1" applyBorder="1" applyAlignment="1">
      <alignment horizontal="left"/>
    </xf>
    <xf numFmtId="0" fontId="2" fillId="2" borderId="18" xfId="0" applyFont="1" applyFill="1" applyBorder="1" applyProtection="1">
      <protection locked="0"/>
    </xf>
    <xf numFmtId="0" fontId="0" fillId="15" borderId="11" xfId="0" applyFont="1" applyFill="1" applyBorder="1" applyAlignment="1" applyProtection="1">
      <alignment horizontal="left"/>
      <protection locked="0"/>
    </xf>
    <xf numFmtId="49" fontId="6" fillId="3" borderId="8" xfId="0" applyNumberFormat="1" applyFont="1" applyFill="1" applyBorder="1" applyAlignment="1" applyProtection="1">
      <alignment vertical="center"/>
      <protection locked="0"/>
    </xf>
    <xf numFmtId="49" fontId="0" fillId="15" borderId="8" xfId="0" applyNumberFormat="1" applyFont="1" applyFill="1" applyBorder="1" applyAlignment="1" applyProtection="1">
      <alignment horizontal="left"/>
      <protection locked="0"/>
    </xf>
    <xf numFmtId="49" fontId="6" fillId="3" borderId="8" xfId="0" applyNumberFormat="1" applyFont="1" applyFill="1" applyBorder="1" applyAlignment="1" applyProtection="1">
      <alignment vertical="center" wrapText="1"/>
      <protection locked="0"/>
    </xf>
    <xf numFmtId="49" fontId="6" fillId="15" borderId="8" xfId="0" applyNumberFormat="1" applyFont="1" applyFill="1" applyBorder="1" applyAlignment="1" applyProtection="1">
      <alignment vertical="center"/>
      <protection locked="0"/>
    </xf>
    <xf numFmtId="49" fontId="6" fillId="17" borderId="8" xfId="0" applyNumberFormat="1" applyFont="1" applyFill="1" applyBorder="1" applyAlignment="1" applyProtection="1">
      <alignment vertical="center"/>
      <protection locked="0"/>
    </xf>
    <xf numFmtId="0" fontId="0" fillId="0" borderId="0" xfId="0" applyFont="1" applyProtection="1">
      <protection locked="0"/>
    </xf>
    <xf numFmtId="0" fontId="0" fillId="0" borderId="0" xfId="0" applyFont="1" applyAlignment="1" applyProtection="1">
      <alignment horizontal="left"/>
      <protection locked="0"/>
    </xf>
    <xf numFmtId="0" fontId="5" fillId="7" borderId="19" xfId="0" applyFont="1" applyFill="1" applyBorder="1" applyAlignment="1">
      <alignment horizontal="center" wrapText="1"/>
    </xf>
    <xf numFmtId="3" fontId="6" fillId="13" borderId="20" xfId="0" applyNumberFormat="1" applyFont="1" applyFill="1" applyBorder="1" applyAlignment="1">
      <alignment vertical="center"/>
    </xf>
    <xf numFmtId="4" fontId="0" fillId="12" borderId="21" xfId="0" applyNumberFormat="1" applyFont="1" applyFill="1" applyBorder="1" applyAlignment="1">
      <alignment horizontal="right"/>
    </xf>
    <xf numFmtId="0" fontId="4" fillId="0" borderId="22" xfId="0" applyFont="1" applyBorder="1" applyAlignment="1">
      <alignment horizontal="left" wrapText="1"/>
    </xf>
    <xf numFmtId="0" fontId="5" fillId="7" borderId="23" xfId="0" applyFont="1" applyFill="1" applyBorder="1" applyAlignment="1">
      <alignment horizontal="center" wrapText="1"/>
    </xf>
    <xf numFmtId="3" fontId="6" fillId="13" borderId="24" xfId="0" applyNumberFormat="1" applyFont="1" applyFill="1" applyBorder="1" applyAlignment="1">
      <alignment vertical="center"/>
    </xf>
    <xf numFmtId="4" fontId="0" fillId="12" borderId="25" xfId="0" applyNumberFormat="1" applyFont="1" applyFill="1" applyBorder="1" applyAlignment="1">
      <alignment horizontal="right"/>
    </xf>
    <xf numFmtId="0" fontId="4" fillId="0" borderId="8" xfId="0" applyFont="1" applyBorder="1" applyAlignment="1">
      <alignment horizontal="left" wrapText="1"/>
    </xf>
    <xf numFmtId="4" fontId="0" fillId="0" borderId="8" xfId="0" applyNumberFormat="1" applyFont="1" applyFill="1" applyBorder="1" applyAlignment="1">
      <alignment horizontal="right"/>
    </xf>
    <xf numFmtId="164" fontId="6" fillId="0" borderId="16" xfId="0" applyNumberFormat="1" applyFont="1" applyFill="1" applyBorder="1" applyAlignment="1">
      <alignment vertical="center"/>
    </xf>
    <xf numFmtId="164" fontId="0" fillId="0" borderId="17" xfId="0" applyNumberFormat="1" applyFont="1" applyFill="1" applyBorder="1" applyAlignment="1">
      <alignment horizontal="right"/>
    </xf>
    <xf numFmtId="0" fontId="2" fillId="2" borderId="26" xfId="0" applyFont="1" applyFill="1" applyBorder="1" applyProtection="1">
      <protection locked="0"/>
    </xf>
    <xf numFmtId="0" fontId="0" fillId="15" borderId="27" xfId="0" applyFont="1" applyFill="1" applyBorder="1" applyProtection="1">
      <protection locked="0"/>
    </xf>
    <xf numFmtId="0" fontId="4" fillId="0" borderId="28" xfId="0" applyFont="1" applyBorder="1" applyAlignment="1" applyProtection="1">
      <alignment horizontal="left" wrapText="1"/>
      <protection locked="0"/>
    </xf>
    <xf numFmtId="0" fontId="5" fillId="15" borderId="28" xfId="0" applyFont="1" applyFill="1" applyBorder="1" applyAlignment="1" applyProtection="1">
      <alignment horizontal="left" wrapText="1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5" fillId="15" borderId="28" xfId="0" applyFont="1" applyFill="1" applyBorder="1" applyAlignment="1" applyProtection="1">
      <alignment horizontal="left"/>
      <protection locked="0"/>
    </xf>
    <xf numFmtId="0" fontId="5" fillId="0" borderId="28" xfId="0" applyFont="1" applyBorder="1" applyAlignment="1" applyProtection="1">
      <alignment horizontal="center" wrapText="1"/>
      <protection locked="0"/>
    </xf>
    <xf numFmtId="0" fontId="5" fillId="0" borderId="28" xfId="0" applyFont="1" applyBorder="1" applyAlignment="1" applyProtection="1">
      <alignment horizontal="right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29" xfId="0" applyFont="1" applyBorder="1"/>
    <xf numFmtId="49" fontId="2" fillId="2" borderId="31" xfId="0" applyNumberFormat="1" applyFont="1" applyFill="1" applyBorder="1" applyAlignment="1" applyProtection="1">
      <alignment horizontal="center"/>
      <protection locked="0"/>
    </xf>
    <xf numFmtId="0" fontId="2" fillId="2" borderId="32" xfId="0" applyFont="1" applyFill="1" applyBorder="1" applyAlignment="1" applyProtection="1">
      <alignment horizontal="center" wrapText="1"/>
      <protection locked="0"/>
    </xf>
    <xf numFmtId="0" fontId="2" fillId="0" borderId="33" xfId="0" applyFont="1" applyBorder="1" applyAlignment="1">
      <alignment horizontal="center" vertical="center" wrapText="1"/>
    </xf>
    <xf numFmtId="0" fontId="3" fillId="0" borderId="30" xfId="0" applyFont="1" applyBorder="1"/>
    <xf numFmtId="0" fontId="2" fillId="2" borderId="34" xfId="0" applyFont="1" applyFill="1" applyBorder="1" applyAlignment="1" applyProtection="1">
      <alignment horizontal="center"/>
      <protection locked="0"/>
    </xf>
    <xf numFmtId="49" fontId="2" fillId="2" borderId="35" xfId="0" applyNumberFormat="1" applyFont="1" applyFill="1" applyBorder="1" applyAlignment="1">
      <alignment horizont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36" xfId="0" applyFont="1" applyBorder="1"/>
    <xf numFmtId="0" fontId="3" fillId="0" borderId="28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2"/>
  <sheetViews>
    <sheetView tabSelected="1" workbookViewId="0">
      <pane ySplit="3" topLeftCell="A4" activePane="bottomLeft" state="frozen"/>
      <selection pane="bottomLeft" activeCell="I3" sqref="I3"/>
    </sheetView>
  </sheetViews>
  <sheetFormatPr defaultColWidth="15.109375" defaultRowHeight="15" customHeight="1" x14ac:dyDescent="0.3"/>
  <cols>
    <col min="2" max="2" width="43.44140625" customWidth="1"/>
    <col min="3" max="3" width="25.6640625" customWidth="1"/>
    <col min="4" max="4" width="23.109375" customWidth="1"/>
    <col min="5" max="14" width="3.33203125" customWidth="1"/>
    <col min="15" max="27" width="7.5546875" customWidth="1"/>
  </cols>
  <sheetData>
    <row r="1" spans="1:27" ht="32.25" customHeight="1" x14ac:dyDescent="0.3">
      <c r="A1" s="81"/>
      <c r="B1" s="89" t="s">
        <v>0</v>
      </c>
      <c r="C1" s="86"/>
      <c r="D1" s="9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2.25" customHeight="1" x14ac:dyDescent="0.3">
      <c r="A2" s="88" t="s">
        <v>53</v>
      </c>
      <c r="B2" s="93"/>
      <c r="C2" s="94"/>
      <c r="D2" s="9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9.25" customHeight="1" x14ac:dyDescent="0.3">
      <c r="A3" s="80" t="s">
        <v>52</v>
      </c>
      <c r="B3" s="91" t="s">
        <v>47</v>
      </c>
      <c r="C3" s="87" t="s">
        <v>2</v>
      </c>
      <c r="D3" s="92" t="s">
        <v>4</v>
      </c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customHeight="1" thickBot="1" x14ac:dyDescent="0.35">
      <c r="A4" s="80"/>
      <c r="B4" s="72" t="s">
        <v>7</v>
      </c>
      <c r="C4" s="52"/>
      <c r="D4" s="3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4" x14ac:dyDescent="0.3">
      <c r="A5" s="82"/>
      <c r="B5" s="73"/>
      <c r="C5" s="53"/>
      <c r="D5" s="33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customHeight="1" x14ac:dyDescent="0.3">
      <c r="A6" s="82">
        <v>1</v>
      </c>
      <c r="B6" s="74" t="s">
        <v>49</v>
      </c>
      <c r="C6" s="54" t="s">
        <v>48</v>
      </c>
      <c r="D6" s="28">
        <v>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4" x14ac:dyDescent="0.3">
      <c r="A7" s="82"/>
      <c r="B7" s="75"/>
      <c r="C7" s="55"/>
      <c r="D7" s="3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1.8" customHeight="1" x14ac:dyDescent="0.3">
      <c r="A8" s="82">
        <v>2</v>
      </c>
      <c r="B8" s="76" t="s">
        <v>50</v>
      </c>
      <c r="C8" s="56" t="s">
        <v>45</v>
      </c>
      <c r="D8" s="29">
        <v>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4" x14ac:dyDescent="0.3">
      <c r="A9" s="82"/>
      <c r="B9" s="77"/>
      <c r="C9" s="55"/>
      <c r="D9" s="3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4.799999999999997" customHeight="1" x14ac:dyDescent="0.3">
      <c r="A10" s="82">
        <v>3</v>
      </c>
      <c r="B10" s="76" t="s">
        <v>22</v>
      </c>
      <c r="C10" s="56" t="s">
        <v>15</v>
      </c>
      <c r="D10" s="29">
        <v>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4" x14ac:dyDescent="0.3">
      <c r="A11" s="82"/>
      <c r="B11" s="77"/>
      <c r="C11" s="55"/>
      <c r="D11" s="3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customHeight="1" x14ac:dyDescent="0.3">
      <c r="A12" s="82">
        <v>4</v>
      </c>
      <c r="B12" s="76" t="s">
        <v>16</v>
      </c>
      <c r="C12" s="54" t="s">
        <v>19</v>
      </c>
      <c r="D12" s="30">
        <v>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4" x14ac:dyDescent="0.3">
      <c r="A13" s="82"/>
      <c r="B13" s="77"/>
      <c r="C13" s="55"/>
      <c r="D13" s="3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customHeight="1" x14ac:dyDescent="0.3">
      <c r="A14" s="82">
        <v>5</v>
      </c>
      <c r="B14" s="76" t="s">
        <v>17</v>
      </c>
      <c r="C14" s="54" t="s">
        <v>19</v>
      </c>
      <c r="D14" s="30">
        <v>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4" x14ac:dyDescent="0.3">
      <c r="A15" s="82"/>
      <c r="B15" s="77"/>
      <c r="C15" s="55"/>
      <c r="D15" s="3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4" x14ac:dyDescent="0.3">
      <c r="A16" s="82">
        <v>6</v>
      </c>
      <c r="B16" s="76" t="s">
        <v>20</v>
      </c>
      <c r="C16" s="54" t="s">
        <v>19</v>
      </c>
      <c r="D16" s="30"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4" x14ac:dyDescent="0.3">
      <c r="A17" s="82"/>
      <c r="B17" s="77"/>
      <c r="C17" s="55"/>
      <c r="D17" s="3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4" x14ac:dyDescent="0.3">
      <c r="A18" s="82">
        <v>7</v>
      </c>
      <c r="B18" s="76" t="s">
        <v>18</v>
      </c>
      <c r="C18" s="57"/>
      <c r="D18" s="3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customHeight="1" x14ac:dyDescent="0.3">
      <c r="A19" s="82">
        <v>8</v>
      </c>
      <c r="B19" s="78" t="s">
        <v>31</v>
      </c>
      <c r="C19" s="54" t="s">
        <v>21</v>
      </c>
      <c r="D19" s="30">
        <v>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7.6" x14ac:dyDescent="0.3">
      <c r="A20" s="82">
        <v>9</v>
      </c>
      <c r="B20" s="78" t="s">
        <v>32</v>
      </c>
      <c r="C20" s="54" t="s">
        <v>21</v>
      </c>
      <c r="D20" s="30"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24.75" customHeight="1" x14ac:dyDescent="0.3">
      <c r="A21" s="82">
        <v>10</v>
      </c>
      <c r="B21" s="78" t="s">
        <v>33</v>
      </c>
      <c r="C21" s="54" t="s">
        <v>21</v>
      </c>
      <c r="D21" s="30">
        <v>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4" x14ac:dyDescent="0.3">
      <c r="A22" s="82"/>
      <c r="B22" s="77"/>
      <c r="C22" s="55"/>
      <c r="D22" s="3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x14ac:dyDescent="0.3">
      <c r="A23" s="82"/>
      <c r="B23" s="77"/>
      <c r="C23" s="55"/>
      <c r="D23" s="3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 x14ac:dyDescent="0.3">
      <c r="A24" s="82"/>
      <c r="B24" s="77"/>
      <c r="C24" s="55"/>
      <c r="D24" s="3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 x14ac:dyDescent="0.3">
      <c r="A25" s="82">
        <v>11</v>
      </c>
      <c r="B25" s="76" t="s">
        <v>24</v>
      </c>
      <c r="C25" s="58"/>
      <c r="D25" s="3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 x14ac:dyDescent="0.3">
      <c r="A26" s="82">
        <v>12</v>
      </c>
      <c r="B26" s="79" t="s">
        <v>38</v>
      </c>
      <c r="C26" s="54" t="s">
        <v>51</v>
      </c>
      <c r="D26" s="30">
        <v>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 x14ac:dyDescent="0.3">
      <c r="A27" s="82">
        <v>13</v>
      </c>
      <c r="B27" s="79" t="s">
        <v>39</v>
      </c>
      <c r="C27" s="54" t="s">
        <v>51</v>
      </c>
      <c r="D27" s="30">
        <v>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x14ac:dyDescent="0.3">
      <c r="A28" s="82">
        <v>14</v>
      </c>
      <c r="B28" s="79" t="s">
        <v>40</v>
      </c>
      <c r="C28" s="54" t="s">
        <v>51</v>
      </c>
      <c r="D28" s="30">
        <v>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x14ac:dyDescent="0.3">
      <c r="A29" s="82">
        <v>15</v>
      </c>
      <c r="B29" s="79" t="s">
        <v>41</v>
      </c>
      <c r="C29" s="54" t="s">
        <v>51</v>
      </c>
      <c r="D29" s="30"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x14ac:dyDescent="0.3">
      <c r="A30" s="82">
        <v>16</v>
      </c>
      <c r="B30" s="79" t="s">
        <v>42</v>
      </c>
      <c r="C30" s="54" t="s">
        <v>51</v>
      </c>
      <c r="D30" s="30">
        <v>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4" x14ac:dyDescent="0.3">
      <c r="A31" s="82">
        <v>17</v>
      </c>
      <c r="B31" s="79" t="s">
        <v>43</v>
      </c>
      <c r="C31" s="54" t="s">
        <v>51</v>
      </c>
      <c r="D31" s="30">
        <v>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3">
      <c r="A32" s="82">
        <v>18</v>
      </c>
      <c r="B32" s="79" t="s">
        <v>44</v>
      </c>
      <c r="C32" s="54" t="s">
        <v>51</v>
      </c>
      <c r="D32" s="30">
        <v>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41.25" customHeight="1" x14ac:dyDescent="0.3">
      <c r="A33" s="82"/>
      <c r="B33" s="77"/>
      <c r="C33" s="55"/>
      <c r="D33" s="3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7" ht="14.25" customHeight="1" x14ac:dyDescent="0.3">
      <c r="B34" s="59"/>
      <c r="C34" s="60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 x14ac:dyDescent="0.3">
      <c r="B35" s="60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 x14ac:dyDescent="0.3"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3"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3"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3"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3"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3"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3"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3"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3"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3"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3"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3"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3"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4.25" customHeight="1" x14ac:dyDescent="0.3"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4.25" customHeight="1" x14ac:dyDescent="0.3"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4.25" customHeight="1" x14ac:dyDescent="0.3"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4.25" customHeight="1" x14ac:dyDescent="0.3"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4.25" customHeight="1" x14ac:dyDescent="0.3"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4.25" customHeight="1" x14ac:dyDescent="0.3"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4.25" customHeight="1" x14ac:dyDescent="0.3"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4.25" customHeight="1" x14ac:dyDescent="0.3"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14.25" customHeight="1" x14ac:dyDescent="0.3"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14.25" customHeight="1" x14ac:dyDescent="0.3"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4.25" customHeight="1" x14ac:dyDescent="0.3"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4.25" customHeight="1" x14ac:dyDescent="0.3"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4.25" customHeight="1" x14ac:dyDescent="0.3"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4.25" customHeight="1" x14ac:dyDescent="0.3"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4.25" customHeight="1" x14ac:dyDescent="0.3"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4.25" customHeight="1" x14ac:dyDescent="0.3"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4.25" customHeight="1" x14ac:dyDescent="0.3"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4.25" customHeight="1" x14ac:dyDescent="0.3"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4.25" customHeight="1" x14ac:dyDescent="0.3"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4.25" customHeight="1" x14ac:dyDescent="0.3"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4.25" customHeight="1" x14ac:dyDescent="0.3"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4.25" customHeight="1" x14ac:dyDescent="0.3"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4.25" customHeight="1" x14ac:dyDescent="0.3"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4.25" customHeight="1" x14ac:dyDescent="0.3"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4.25" customHeight="1" x14ac:dyDescent="0.3"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4.25" customHeight="1" x14ac:dyDescent="0.3"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4.25" customHeight="1" x14ac:dyDescent="0.3"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4.25" customHeight="1" x14ac:dyDescent="0.3"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4.25" customHeight="1" x14ac:dyDescent="0.3"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4.25" customHeight="1" x14ac:dyDescent="0.3"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4.25" customHeight="1" x14ac:dyDescent="0.3"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4.25" customHeight="1" x14ac:dyDescent="0.3"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4.25" customHeight="1" x14ac:dyDescent="0.3"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4.25" customHeight="1" x14ac:dyDescent="0.3"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4.25" customHeight="1" x14ac:dyDescent="0.3"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4.25" customHeight="1" x14ac:dyDescent="0.3"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4.25" customHeight="1" x14ac:dyDescent="0.3"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4.25" customHeight="1" x14ac:dyDescent="0.3"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4.25" customHeight="1" x14ac:dyDescent="0.3"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4.25" customHeight="1" x14ac:dyDescent="0.3"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4.25" customHeight="1" x14ac:dyDescent="0.3"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14.25" customHeight="1" x14ac:dyDescent="0.3"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14.25" customHeight="1" x14ac:dyDescent="0.3"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4.25" customHeight="1" x14ac:dyDescent="0.3"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4.25" customHeight="1" x14ac:dyDescent="0.3"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4.25" customHeight="1" x14ac:dyDescent="0.3"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4.25" customHeight="1" x14ac:dyDescent="0.3"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4.25" customHeight="1" x14ac:dyDescent="0.3"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2:27" ht="14.25" customHeight="1" x14ac:dyDescent="0.3"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2:27" ht="14.25" customHeight="1" x14ac:dyDescent="0.3"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2:27" ht="14.25" customHeight="1" x14ac:dyDescent="0.3"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2:27" ht="14.25" customHeight="1" x14ac:dyDescent="0.3"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2:27" ht="14.25" customHeight="1" x14ac:dyDescent="0.3"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2:27" ht="14.25" customHeight="1" x14ac:dyDescent="0.3"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2:27" ht="14.25" customHeight="1" x14ac:dyDescent="0.3"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2:27" ht="14.25" customHeight="1" x14ac:dyDescent="0.3"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2:27" ht="14.25" customHeight="1" x14ac:dyDescent="0.3"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2:27" ht="14.25" customHeight="1" x14ac:dyDescent="0.3"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2:27" ht="14.25" customHeight="1" x14ac:dyDescent="0.3"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2:27" ht="14.25" customHeight="1" x14ac:dyDescent="0.3"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2:27" ht="14.25" customHeight="1" x14ac:dyDescent="0.3"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2:27" ht="14.25" customHeight="1" x14ac:dyDescent="0.3"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2:27" ht="14.25" customHeight="1" x14ac:dyDescent="0.3"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2:27" ht="14.25" customHeight="1" x14ac:dyDescent="0.3"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2:27" ht="14.25" customHeight="1" x14ac:dyDescent="0.3"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2:27" ht="14.25" customHeight="1" x14ac:dyDescent="0.3"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2:27" ht="14.25" customHeight="1" x14ac:dyDescent="0.3"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2:27" ht="14.25" customHeight="1" x14ac:dyDescent="0.3"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2:27" ht="14.25" customHeight="1" x14ac:dyDescent="0.3"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2:27" ht="14.25" customHeight="1" x14ac:dyDescent="0.3"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2:27" ht="14.25" customHeight="1" x14ac:dyDescent="0.3"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2:27" ht="14.25" customHeight="1" x14ac:dyDescent="0.3"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2:27" ht="14.25" customHeight="1" x14ac:dyDescent="0.3"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2:27" ht="14.25" customHeight="1" x14ac:dyDescent="0.3"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2:27" ht="14.25" customHeight="1" x14ac:dyDescent="0.3"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2:27" ht="14.25" customHeight="1" x14ac:dyDescent="0.3"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2:27" ht="14.25" customHeight="1" x14ac:dyDescent="0.3"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2:27" ht="14.25" customHeight="1" x14ac:dyDescent="0.3"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2:27" ht="14.25" customHeight="1" x14ac:dyDescent="0.3"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2:27" ht="14.25" customHeight="1" x14ac:dyDescent="0.3"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ht="14.25" customHeight="1" x14ac:dyDescent="0.3"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ht="14.25" customHeight="1" x14ac:dyDescent="0.3"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ht="14.25" customHeight="1" x14ac:dyDescent="0.3"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ht="14.25" customHeight="1" x14ac:dyDescent="0.3"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ht="14.25" customHeight="1" x14ac:dyDescent="0.3"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ht="14.25" customHeight="1" x14ac:dyDescent="0.3"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ht="14.25" customHeight="1" x14ac:dyDescent="0.3"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ht="14.25" customHeight="1" x14ac:dyDescent="0.3"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ht="14.25" customHeight="1" x14ac:dyDescent="0.3"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ht="14.25" customHeight="1" x14ac:dyDescent="0.3"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ht="14.25" customHeight="1" x14ac:dyDescent="0.3"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ht="14.25" customHeight="1" x14ac:dyDescent="0.3"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ht="14.25" customHeight="1" x14ac:dyDescent="0.3"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ht="14.25" customHeight="1" x14ac:dyDescent="0.3"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ht="14.25" customHeight="1" x14ac:dyDescent="0.3"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ht="14.25" customHeight="1" x14ac:dyDescent="0.3"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ht="14.25" customHeight="1" x14ac:dyDescent="0.3"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ht="14.25" customHeight="1" x14ac:dyDescent="0.3"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ht="14.25" customHeight="1" x14ac:dyDescent="0.3"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ht="14.25" customHeight="1" x14ac:dyDescent="0.3"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ht="14.25" customHeight="1" x14ac:dyDescent="0.3"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ht="14.25" customHeight="1" x14ac:dyDescent="0.3"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ht="14.25" customHeight="1" x14ac:dyDescent="0.3"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ht="14.25" customHeight="1" x14ac:dyDescent="0.3"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ht="14.25" customHeight="1" x14ac:dyDescent="0.3"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ht="14.25" customHeight="1" x14ac:dyDescent="0.3"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ht="14.25" customHeight="1" x14ac:dyDescent="0.3"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ht="14.25" customHeight="1" x14ac:dyDescent="0.3"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ht="14.25" customHeight="1" x14ac:dyDescent="0.3"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ht="14.25" customHeight="1" x14ac:dyDescent="0.3"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ht="14.25" customHeight="1" x14ac:dyDescent="0.3"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ht="14.25" customHeight="1" x14ac:dyDescent="0.3"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ht="14.25" customHeight="1" x14ac:dyDescent="0.3"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ht="14.25" customHeight="1" x14ac:dyDescent="0.3"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ht="14.25" customHeight="1" x14ac:dyDescent="0.3"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ht="14.25" customHeight="1" x14ac:dyDescent="0.3"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ht="14.25" customHeight="1" x14ac:dyDescent="0.3"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ht="14.25" customHeight="1" x14ac:dyDescent="0.3"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ht="14.25" customHeight="1" x14ac:dyDescent="0.3"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ht="14.25" customHeight="1" x14ac:dyDescent="0.3"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ht="14.25" customHeight="1" x14ac:dyDescent="0.3"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ht="14.25" customHeight="1" x14ac:dyDescent="0.3"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ht="14.25" customHeight="1" x14ac:dyDescent="0.3"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ht="14.25" customHeight="1" x14ac:dyDescent="0.3"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ht="14.25" customHeight="1" x14ac:dyDescent="0.3"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ht="14.25" customHeight="1" x14ac:dyDescent="0.3"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ht="14.25" customHeight="1" x14ac:dyDescent="0.3"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ht="14.25" customHeight="1" x14ac:dyDescent="0.3"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ht="14.25" customHeight="1" x14ac:dyDescent="0.3"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ht="14.25" customHeight="1" x14ac:dyDescent="0.3"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ht="14.25" customHeight="1" x14ac:dyDescent="0.3"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ht="14.25" customHeight="1" x14ac:dyDescent="0.3"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ht="14.25" customHeight="1" x14ac:dyDescent="0.3"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ht="14.25" customHeight="1" x14ac:dyDescent="0.3"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ht="14.25" customHeight="1" x14ac:dyDescent="0.3"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ht="14.25" customHeight="1" x14ac:dyDescent="0.3"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ht="14.25" customHeight="1" x14ac:dyDescent="0.3"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ht="14.25" customHeight="1" x14ac:dyDescent="0.3"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ht="14.25" customHeight="1" x14ac:dyDescent="0.3"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ht="14.25" customHeight="1" x14ac:dyDescent="0.3"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ht="14.25" customHeight="1" x14ac:dyDescent="0.3"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ht="14.25" customHeight="1" x14ac:dyDescent="0.3"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ht="14.25" customHeight="1" x14ac:dyDescent="0.3"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ht="14.25" customHeight="1" x14ac:dyDescent="0.3"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ht="14.25" customHeight="1" x14ac:dyDescent="0.3"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ht="14.25" customHeight="1" x14ac:dyDescent="0.3"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ht="14.25" customHeight="1" x14ac:dyDescent="0.3"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ht="14.25" customHeight="1" x14ac:dyDescent="0.3"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ht="14.25" customHeight="1" x14ac:dyDescent="0.3"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ht="14.25" customHeight="1" x14ac:dyDescent="0.3"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ht="14.25" customHeight="1" x14ac:dyDescent="0.3"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ht="14.25" customHeight="1" x14ac:dyDescent="0.3"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ht="14.25" customHeight="1" x14ac:dyDescent="0.3"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ht="14.25" customHeight="1" x14ac:dyDescent="0.3"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ht="14.25" customHeight="1" x14ac:dyDescent="0.3"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ht="14.25" customHeight="1" x14ac:dyDescent="0.3"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ht="14.25" customHeight="1" x14ac:dyDescent="0.3"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ht="14.25" customHeight="1" x14ac:dyDescent="0.3"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ht="14.25" customHeight="1" x14ac:dyDescent="0.3"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ht="14.25" customHeight="1" x14ac:dyDescent="0.3"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ht="14.25" customHeight="1" x14ac:dyDescent="0.3"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ht="14.25" customHeight="1" x14ac:dyDescent="0.3"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ht="14.25" customHeight="1" x14ac:dyDescent="0.3"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ht="14.25" customHeight="1" x14ac:dyDescent="0.3"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ht="14.25" customHeight="1" x14ac:dyDescent="0.3"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ht="14.25" customHeight="1" x14ac:dyDescent="0.3"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ht="14.25" customHeight="1" x14ac:dyDescent="0.3"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ht="14.25" customHeight="1" x14ac:dyDescent="0.3"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ht="14.25" customHeight="1" x14ac:dyDescent="0.3"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ht="14.25" customHeight="1" x14ac:dyDescent="0.3"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ht="14.25" customHeight="1" x14ac:dyDescent="0.3"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ht="14.25" customHeight="1" x14ac:dyDescent="0.3"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ht="14.25" customHeight="1" x14ac:dyDescent="0.3"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ht="14.25" customHeight="1" x14ac:dyDescent="0.3"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ht="14.25" customHeight="1" x14ac:dyDescent="0.3"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ht="14.25" customHeight="1" x14ac:dyDescent="0.3"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ht="14.25" customHeight="1" x14ac:dyDescent="0.3"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ht="14.25" customHeight="1" x14ac:dyDescent="0.3"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ht="14.25" customHeight="1" x14ac:dyDescent="0.3"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ht="14.25" customHeight="1" x14ac:dyDescent="0.3"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ht="14.25" customHeight="1" x14ac:dyDescent="0.3"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ht="14.25" customHeight="1" x14ac:dyDescent="0.3"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ht="14.25" customHeight="1" x14ac:dyDescent="0.3"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ht="14.25" customHeight="1" x14ac:dyDescent="0.3"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ht="14.25" customHeight="1" x14ac:dyDescent="0.3"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ht="14.25" customHeight="1" x14ac:dyDescent="0.3"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ht="14.25" customHeight="1" x14ac:dyDescent="0.3"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ht="14.25" customHeight="1" x14ac:dyDescent="0.3"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ht="14.25" customHeight="1" x14ac:dyDescent="0.3"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ht="14.25" customHeight="1" x14ac:dyDescent="0.3"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ht="14.25" customHeight="1" x14ac:dyDescent="0.3"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ht="14.25" customHeight="1" x14ac:dyDescent="0.3"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ht="14.25" customHeight="1" x14ac:dyDescent="0.3"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ht="14.25" customHeight="1" x14ac:dyDescent="0.3"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ht="14.25" customHeight="1" x14ac:dyDescent="0.3"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ht="14.25" customHeight="1" x14ac:dyDescent="0.3"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ht="14.25" customHeight="1" x14ac:dyDescent="0.3"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ht="14.25" customHeight="1" x14ac:dyDescent="0.3"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ht="14.25" customHeight="1" x14ac:dyDescent="0.3"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ht="14.25" customHeight="1" x14ac:dyDescent="0.3"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ht="14.25" customHeight="1" x14ac:dyDescent="0.3"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ht="14.25" customHeight="1" x14ac:dyDescent="0.3"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ht="14.25" customHeight="1" x14ac:dyDescent="0.3"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ht="14.25" customHeight="1" x14ac:dyDescent="0.3"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ht="14.25" customHeight="1" x14ac:dyDescent="0.3"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ht="14.25" customHeight="1" x14ac:dyDescent="0.3"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ht="14.25" customHeight="1" x14ac:dyDescent="0.3"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ht="14.25" customHeight="1" x14ac:dyDescent="0.3"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ht="14.25" customHeight="1" x14ac:dyDescent="0.3"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ht="14.25" customHeight="1" x14ac:dyDescent="0.3"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ht="14.25" customHeight="1" x14ac:dyDescent="0.3"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ht="14.25" customHeight="1" x14ac:dyDescent="0.3"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ht="14.25" customHeight="1" x14ac:dyDescent="0.3"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ht="14.25" customHeight="1" x14ac:dyDescent="0.3"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ht="14.25" customHeight="1" x14ac:dyDescent="0.3"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ht="14.25" customHeight="1" x14ac:dyDescent="0.3"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ht="14.25" customHeight="1" x14ac:dyDescent="0.3"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ht="14.25" customHeight="1" x14ac:dyDescent="0.3"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ht="14.25" customHeight="1" x14ac:dyDescent="0.3"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ht="14.25" customHeight="1" x14ac:dyDescent="0.3"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ht="14.25" customHeight="1" x14ac:dyDescent="0.3"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ht="14.25" customHeight="1" x14ac:dyDescent="0.3"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ht="14.25" customHeight="1" x14ac:dyDescent="0.3"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ht="14.25" customHeight="1" x14ac:dyDescent="0.3"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ht="14.25" customHeight="1" x14ac:dyDescent="0.3"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ht="14.25" customHeight="1" x14ac:dyDescent="0.3"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ht="14.25" customHeight="1" x14ac:dyDescent="0.3"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ht="14.25" customHeight="1" x14ac:dyDescent="0.3"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ht="14.25" customHeight="1" x14ac:dyDescent="0.3"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ht="14.25" customHeight="1" x14ac:dyDescent="0.3"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ht="14.25" customHeight="1" x14ac:dyDescent="0.3"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ht="14.25" customHeight="1" x14ac:dyDescent="0.3"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ht="14.25" customHeight="1" x14ac:dyDescent="0.3"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ht="14.25" customHeight="1" x14ac:dyDescent="0.3"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ht="14.25" customHeight="1" x14ac:dyDescent="0.3"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ht="14.25" customHeight="1" x14ac:dyDescent="0.3"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ht="14.25" customHeight="1" x14ac:dyDescent="0.3"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ht="14.25" customHeight="1" x14ac:dyDescent="0.3"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ht="14.25" customHeight="1" x14ac:dyDescent="0.3"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ht="14.25" customHeight="1" x14ac:dyDescent="0.3"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ht="14.25" customHeight="1" x14ac:dyDescent="0.3"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ht="14.25" customHeight="1" x14ac:dyDescent="0.3"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ht="14.25" customHeight="1" x14ac:dyDescent="0.3"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ht="14.25" customHeight="1" x14ac:dyDescent="0.3"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ht="14.25" customHeight="1" x14ac:dyDescent="0.3"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ht="14.25" customHeight="1" x14ac:dyDescent="0.3"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ht="14.25" customHeight="1" x14ac:dyDescent="0.3"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ht="14.25" customHeight="1" x14ac:dyDescent="0.3"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ht="14.25" customHeight="1" x14ac:dyDescent="0.3"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ht="14.25" customHeight="1" x14ac:dyDescent="0.3"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ht="14.25" customHeight="1" x14ac:dyDescent="0.3"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ht="14.25" customHeight="1" x14ac:dyDescent="0.3"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ht="14.25" customHeight="1" x14ac:dyDescent="0.3"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ht="14.25" customHeight="1" x14ac:dyDescent="0.3"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ht="14.25" customHeight="1" x14ac:dyDescent="0.3"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ht="14.25" customHeight="1" x14ac:dyDescent="0.3"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ht="14.25" customHeight="1" x14ac:dyDescent="0.3"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ht="14.25" customHeight="1" x14ac:dyDescent="0.3"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ht="14.25" customHeight="1" x14ac:dyDescent="0.3"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ht="14.25" customHeight="1" x14ac:dyDescent="0.3"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ht="14.25" customHeight="1" x14ac:dyDescent="0.3"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ht="14.25" customHeight="1" x14ac:dyDescent="0.3"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ht="14.25" customHeight="1" x14ac:dyDescent="0.3"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ht="14.25" customHeight="1" x14ac:dyDescent="0.3"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ht="14.25" customHeight="1" x14ac:dyDescent="0.3"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ht="14.25" customHeight="1" x14ac:dyDescent="0.3"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ht="14.25" customHeight="1" x14ac:dyDescent="0.3"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ht="14.25" customHeight="1" x14ac:dyDescent="0.3"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ht="14.25" customHeight="1" x14ac:dyDescent="0.3"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ht="14.25" customHeight="1" x14ac:dyDescent="0.3"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ht="14.25" customHeight="1" x14ac:dyDescent="0.3"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ht="14.25" customHeight="1" x14ac:dyDescent="0.3"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ht="14.25" customHeight="1" x14ac:dyDescent="0.3"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ht="14.25" customHeight="1" x14ac:dyDescent="0.3"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ht="14.25" customHeight="1" x14ac:dyDescent="0.3"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ht="14.25" customHeight="1" x14ac:dyDescent="0.3"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ht="14.25" customHeight="1" x14ac:dyDescent="0.3"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ht="14.25" customHeight="1" x14ac:dyDescent="0.3"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ht="14.25" customHeight="1" x14ac:dyDescent="0.3"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ht="14.25" customHeight="1" x14ac:dyDescent="0.3"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ht="14.25" customHeight="1" x14ac:dyDescent="0.3"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ht="14.25" customHeight="1" x14ac:dyDescent="0.3"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ht="14.25" customHeight="1" x14ac:dyDescent="0.3"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ht="14.25" customHeight="1" x14ac:dyDescent="0.3"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ht="14.25" customHeight="1" x14ac:dyDescent="0.3"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ht="14.25" customHeight="1" x14ac:dyDescent="0.3"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ht="14.25" customHeight="1" x14ac:dyDescent="0.3"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ht="14.25" customHeight="1" x14ac:dyDescent="0.3"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ht="14.25" customHeight="1" x14ac:dyDescent="0.3"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ht="14.25" customHeight="1" x14ac:dyDescent="0.3"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ht="14.25" customHeight="1" x14ac:dyDescent="0.3"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ht="14.25" customHeight="1" x14ac:dyDescent="0.3"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ht="14.25" customHeight="1" x14ac:dyDescent="0.3"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ht="14.25" customHeight="1" x14ac:dyDescent="0.3"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ht="14.25" customHeight="1" x14ac:dyDescent="0.3"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ht="14.25" customHeight="1" x14ac:dyDescent="0.3"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ht="14.25" customHeight="1" x14ac:dyDescent="0.3"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ht="14.25" customHeight="1" x14ac:dyDescent="0.3"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ht="14.25" customHeight="1" x14ac:dyDescent="0.3"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ht="14.25" customHeight="1" x14ac:dyDescent="0.3"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ht="14.25" customHeight="1" x14ac:dyDescent="0.3"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ht="14.25" customHeight="1" x14ac:dyDescent="0.3"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ht="14.25" customHeight="1" x14ac:dyDescent="0.3"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ht="14.25" customHeight="1" x14ac:dyDescent="0.3"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ht="14.25" customHeight="1" x14ac:dyDescent="0.3"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ht="14.25" customHeight="1" x14ac:dyDescent="0.3"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ht="14.25" customHeight="1" x14ac:dyDescent="0.3"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ht="14.25" customHeight="1" x14ac:dyDescent="0.3"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ht="14.25" customHeight="1" x14ac:dyDescent="0.3"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ht="14.25" customHeight="1" x14ac:dyDescent="0.3"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ht="14.25" customHeight="1" x14ac:dyDescent="0.3"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ht="14.25" customHeight="1" x14ac:dyDescent="0.3"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ht="14.25" customHeight="1" x14ac:dyDescent="0.3"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ht="14.25" customHeight="1" x14ac:dyDescent="0.3"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ht="14.25" customHeight="1" x14ac:dyDescent="0.3"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ht="14.25" customHeight="1" x14ac:dyDescent="0.3"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ht="14.25" customHeight="1" x14ac:dyDescent="0.3"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ht="14.25" customHeight="1" x14ac:dyDescent="0.3"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ht="14.25" customHeight="1" x14ac:dyDescent="0.3"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ht="14.25" customHeight="1" x14ac:dyDescent="0.3"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ht="14.25" customHeight="1" x14ac:dyDescent="0.3"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ht="14.25" customHeight="1" x14ac:dyDescent="0.3"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ht="14.25" customHeight="1" x14ac:dyDescent="0.3"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ht="14.25" customHeight="1" x14ac:dyDescent="0.3"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ht="14.25" customHeight="1" x14ac:dyDescent="0.3"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ht="14.25" customHeight="1" x14ac:dyDescent="0.3"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ht="14.25" customHeight="1" x14ac:dyDescent="0.3"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ht="14.25" customHeight="1" x14ac:dyDescent="0.3"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ht="14.25" customHeight="1" x14ac:dyDescent="0.3"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ht="14.25" customHeight="1" x14ac:dyDescent="0.3"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ht="14.25" customHeight="1" x14ac:dyDescent="0.3"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ht="14.25" customHeight="1" x14ac:dyDescent="0.3"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ht="14.25" customHeight="1" x14ac:dyDescent="0.3"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ht="14.25" customHeight="1" x14ac:dyDescent="0.3"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ht="14.25" customHeight="1" x14ac:dyDescent="0.3"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ht="14.25" customHeight="1" x14ac:dyDescent="0.3"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ht="14.25" customHeight="1" x14ac:dyDescent="0.3"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ht="14.25" customHeight="1" x14ac:dyDescent="0.3"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ht="14.25" customHeight="1" x14ac:dyDescent="0.3"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ht="14.25" customHeight="1" x14ac:dyDescent="0.3"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ht="14.25" customHeight="1" x14ac:dyDescent="0.3"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ht="14.25" customHeight="1" x14ac:dyDescent="0.3"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ht="14.25" customHeight="1" x14ac:dyDescent="0.3"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ht="14.25" customHeight="1" x14ac:dyDescent="0.3"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ht="14.25" customHeight="1" x14ac:dyDescent="0.3"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ht="14.25" customHeight="1" x14ac:dyDescent="0.3"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ht="14.25" customHeight="1" x14ac:dyDescent="0.3"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ht="14.25" customHeight="1" x14ac:dyDescent="0.3"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ht="14.25" customHeight="1" x14ac:dyDescent="0.3"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ht="14.25" customHeight="1" x14ac:dyDescent="0.3"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ht="14.25" customHeight="1" x14ac:dyDescent="0.3"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ht="14.25" customHeight="1" x14ac:dyDescent="0.3"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ht="14.25" customHeight="1" x14ac:dyDescent="0.3"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ht="14.25" customHeight="1" x14ac:dyDescent="0.3"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ht="14.25" customHeight="1" x14ac:dyDescent="0.3"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ht="14.25" customHeight="1" x14ac:dyDescent="0.3"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ht="14.25" customHeight="1" x14ac:dyDescent="0.3"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ht="14.25" customHeight="1" x14ac:dyDescent="0.3"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ht="14.25" customHeight="1" x14ac:dyDescent="0.3"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ht="14.25" customHeight="1" x14ac:dyDescent="0.3"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ht="14.25" customHeight="1" x14ac:dyDescent="0.3"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ht="14.25" customHeight="1" x14ac:dyDescent="0.3"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ht="14.25" customHeight="1" x14ac:dyDescent="0.3"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ht="14.25" customHeight="1" x14ac:dyDescent="0.3"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ht="14.25" customHeight="1" x14ac:dyDescent="0.3"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ht="14.25" customHeight="1" x14ac:dyDescent="0.3"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ht="14.25" customHeight="1" x14ac:dyDescent="0.3"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ht="14.25" customHeight="1" x14ac:dyDescent="0.3"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ht="14.25" customHeight="1" x14ac:dyDescent="0.3"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ht="14.25" customHeight="1" x14ac:dyDescent="0.3"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ht="14.25" customHeight="1" x14ac:dyDescent="0.3"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ht="14.25" customHeight="1" x14ac:dyDescent="0.3"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ht="14.25" customHeight="1" x14ac:dyDescent="0.3"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ht="14.25" customHeight="1" x14ac:dyDescent="0.3"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ht="14.25" customHeight="1" x14ac:dyDescent="0.3"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ht="14.25" customHeight="1" x14ac:dyDescent="0.3"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ht="14.25" customHeight="1" x14ac:dyDescent="0.3"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ht="14.25" customHeight="1" x14ac:dyDescent="0.3"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ht="14.25" customHeight="1" x14ac:dyDescent="0.3"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ht="14.25" customHeight="1" x14ac:dyDescent="0.3"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ht="14.25" customHeight="1" x14ac:dyDescent="0.3"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ht="14.25" customHeight="1" x14ac:dyDescent="0.3"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ht="14.25" customHeight="1" x14ac:dyDescent="0.3"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ht="14.25" customHeight="1" x14ac:dyDescent="0.3"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ht="14.25" customHeight="1" x14ac:dyDescent="0.3"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ht="14.25" customHeight="1" x14ac:dyDescent="0.3"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ht="14.25" customHeight="1" x14ac:dyDescent="0.3"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ht="14.25" customHeight="1" x14ac:dyDescent="0.3"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ht="14.25" customHeight="1" x14ac:dyDescent="0.3"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ht="14.25" customHeight="1" x14ac:dyDescent="0.3"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ht="14.25" customHeight="1" x14ac:dyDescent="0.3"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ht="14.25" customHeight="1" x14ac:dyDescent="0.3"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ht="14.25" customHeight="1" x14ac:dyDescent="0.3"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ht="14.25" customHeight="1" x14ac:dyDescent="0.3"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ht="14.25" customHeight="1" x14ac:dyDescent="0.3"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ht="14.25" customHeight="1" x14ac:dyDescent="0.3"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ht="14.25" customHeight="1" x14ac:dyDescent="0.3"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ht="14.25" customHeight="1" x14ac:dyDescent="0.3"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ht="14.25" customHeight="1" x14ac:dyDescent="0.3"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ht="14.25" customHeight="1" x14ac:dyDescent="0.3"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ht="14.25" customHeight="1" x14ac:dyDescent="0.3"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ht="14.25" customHeight="1" x14ac:dyDescent="0.3"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ht="14.25" customHeight="1" x14ac:dyDescent="0.3"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ht="14.25" customHeight="1" x14ac:dyDescent="0.3"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ht="14.25" customHeight="1" x14ac:dyDescent="0.3"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ht="14.25" customHeight="1" x14ac:dyDescent="0.3"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ht="14.25" customHeight="1" x14ac:dyDescent="0.3"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ht="14.25" customHeight="1" x14ac:dyDescent="0.3"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ht="14.25" customHeight="1" x14ac:dyDescent="0.3"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ht="14.25" customHeight="1" x14ac:dyDescent="0.3"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ht="14.25" customHeight="1" x14ac:dyDescent="0.3"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ht="14.25" customHeight="1" x14ac:dyDescent="0.3"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ht="14.25" customHeight="1" x14ac:dyDescent="0.3"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ht="14.25" customHeight="1" x14ac:dyDescent="0.3"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ht="14.25" customHeight="1" x14ac:dyDescent="0.3"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ht="14.25" customHeight="1" x14ac:dyDescent="0.3"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ht="14.25" customHeight="1" x14ac:dyDescent="0.3"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ht="14.25" customHeight="1" x14ac:dyDescent="0.3"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ht="14.25" customHeight="1" x14ac:dyDescent="0.3"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ht="14.25" customHeight="1" x14ac:dyDescent="0.3"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ht="14.25" customHeight="1" x14ac:dyDescent="0.3"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ht="14.25" customHeight="1" x14ac:dyDescent="0.3"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ht="14.25" customHeight="1" x14ac:dyDescent="0.3"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ht="14.25" customHeight="1" x14ac:dyDescent="0.3"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ht="14.25" customHeight="1" x14ac:dyDescent="0.3"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ht="14.25" customHeight="1" x14ac:dyDescent="0.3"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ht="14.25" customHeight="1" x14ac:dyDescent="0.3"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ht="14.25" customHeight="1" x14ac:dyDescent="0.3"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ht="14.25" customHeight="1" x14ac:dyDescent="0.3"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ht="14.25" customHeight="1" x14ac:dyDescent="0.3"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ht="14.25" customHeight="1" x14ac:dyDescent="0.3"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ht="14.25" customHeight="1" x14ac:dyDescent="0.3"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ht="14.25" customHeight="1" x14ac:dyDescent="0.3"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ht="14.25" customHeight="1" x14ac:dyDescent="0.3"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ht="14.25" customHeight="1" x14ac:dyDescent="0.3"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ht="14.25" customHeight="1" x14ac:dyDescent="0.3"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ht="14.25" customHeight="1" x14ac:dyDescent="0.3"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ht="14.25" customHeight="1" x14ac:dyDescent="0.3"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ht="14.25" customHeight="1" x14ac:dyDescent="0.3"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ht="14.25" customHeight="1" x14ac:dyDescent="0.3"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ht="14.25" customHeight="1" x14ac:dyDescent="0.3"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ht="14.25" customHeight="1" x14ac:dyDescent="0.3"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ht="14.25" customHeight="1" x14ac:dyDescent="0.3"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ht="14.25" customHeight="1" x14ac:dyDescent="0.3"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ht="14.25" customHeight="1" x14ac:dyDescent="0.3"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ht="14.25" customHeight="1" x14ac:dyDescent="0.3"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ht="14.25" customHeight="1" x14ac:dyDescent="0.3"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ht="14.25" customHeight="1" x14ac:dyDescent="0.3"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ht="14.25" customHeight="1" x14ac:dyDescent="0.3"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ht="14.25" customHeight="1" x14ac:dyDescent="0.3"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ht="14.25" customHeight="1" x14ac:dyDescent="0.3"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ht="14.25" customHeight="1" x14ac:dyDescent="0.3"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ht="14.25" customHeight="1" x14ac:dyDescent="0.3"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ht="14.25" customHeight="1" x14ac:dyDescent="0.3"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ht="14.25" customHeight="1" x14ac:dyDescent="0.3"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ht="14.25" customHeight="1" x14ac:dyDescent="0.3"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ht="14.25" customHeight="1" x14ac:dyDescent="0.3"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ht="14.25" customHeight="1" x14ac:dyDescent="0.3"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ht="14.25" customHeight="1" x14ac:dyDescent="0.3"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ht="14.25" customHeight="1" x14ac:dyDescent="0.3"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ht="14.25" customHeight="1" x14ac:dyDescent="0.3"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ht="14.25" customHeight="1" x14ac:dyDescent="0.3"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ht="14.25" customHeight="1" x14ac:dyDescent="0.3"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ht="14.25" customHeight="1" x14ac:dyDescent="0.3"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ht="14.25" customHeight="1" x14ac:dyDescent="0.3"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ht="14.25" customHeight="1" x14ac:dyDescent="0.3"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ht="14.25" customHeight="1" x14ac:dyDescent="0.3"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ht="14.25" customHeight="1" x14ac:dyDescent="0.3"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ht="14.25" customHeight="1" x14ac:dyDescent="0.3"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ht="14.25" customHeight="1" x14ac:dyDescent="0.3"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ht="14.25" customHeight="1" x14ac:dyDescent="0.3"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ht="14.25" customHeight="1" x14ac:dyDescent="0.3"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ht="14.25" customHeight="1" x14ac:dyDescent="0.3"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ht="14.25" customHeight="1" x14ac:dyDescent="0.3"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ht="14.25" customHeight="1" x14ac:dyDescent="0.3"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ht="14.25" customHeight="1" x14ac:dyDescent="0.3"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ht="14.25" customHeight="1" x14ac:dyDescent="0.3"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ht="14.25" customHeight="1" x14ac:dyDescent="0.3"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ht="14.25" customHeight="1" x14ac:dyDescent="0.3"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ht="14.25" customHeight="1" x14ac:dyDescent="0.3"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ht="14.25" customHeight="1" x14ac:dyDescent="0.3"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ht="14.25" customHeight="1" x14ac:dyDescent="0.3"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ht="14.25" customHeight="1" x14ac:dyDescent="0.3"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ht="14.25" customHeight="1" x14ac:dyDescent="0.3"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ht="14.25" customHeight="1" x14ac:dyDescent="0.3"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ht="14.25" customHeight="1" x14ac:dyDescent="0.3"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ht="14.25" customHeight="1" x14ac:dyDescent="0.3"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ht="14.25" customHeight="1" x14ac:dyDescent="0.3"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ht="14.25" customHeight="1" x14ac:dyDescent="0.3"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ht="14.25" customHeight="1" x14ac:dyDescent="0.3"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ht="14.25" customHeight="1" x14ac:dyDescent="0.3"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ht="14.25" customHeight="1" x14ac:dyDescent="0.3"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ht="14.25" customHeight="1" x14ac:dyDescent="0.3"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ht="14.25" customHeight="1" x14ac:dyDescent="0.3"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ht="14.25" customHeight="1" x14ac:dyDescent="0.3"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ht="14.25" customHeight="1" x14ac:dyDescent="0.3"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ht="14.25" customHeight="1" x14ac:dyDescent="0.3"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ht="14.25" customHeight="1" x14ac:dyDescent="0.3"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ht="14.25" customHeight="1" x14ac:dyDescent="0.3"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ht="14.25" customHeight="1" x14ac:dyDescent="0.3"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ht="14.25" customHeight="1" x14ac:dyDescent="0.3"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ht="14.25" customHeight="1" x14ac:dyDescent="0.3"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ht="14.25" customHeight="1" x14ac:dyDescent="0.3"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ht="14.25" customHeight="1" x14ac:dyDescent="0.3"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ht="14.25" customHeight="1" x14ac:dyDescent="0.3"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ht="14.25" customHeight="1" x14ac:dyDescent="0.3"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ht="14.25" customHeight="1" x14ac:dyDescent="0.3"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ht="14.25" customHeight="1" x14ac:dyDescent="0.3"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ht="14.25" customHeight="1" x14ac:dyDescent="0.3"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ht="14.25" customHeight="1" x14ac:dyDescent="0.3"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ht="14.25" customHeight="1" x14ac:dyDescent="0.3"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ht="14.25" customHeight="1" x14ac:dyDescent="0.3"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ht="14.25" customHeight="1" x14ac:dyDescent="0.3"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ht="14.25" customHeight="1" x14ac:dyDescent="0.3"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ht="14.25" customHeight="1" x14ac:dyDescent="0.3"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ht="14.25" customHeight="1" x14ac:dyDescent="0.3"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ht="14.25" customHeight="1" x14ac:dyDescent="0.3"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ht="14.25" customHeight="1" x14ac:dyDescent="0.3"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ht="14.25" customHeight="1" x14ac:dyDescent="0.3"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ht="14.25" customHeight="1" x14ac:dyDescent="0.3"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ht="14.25" customHeight="1" x14ac:dyDescent="0.3"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ht="14.25" customHeight="1" x14ac:dyDescent="0.3"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ht="14.25" customHeight="1" x14ac:dyDescent="0.3"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ht="14.25" customHeight="1" x14ac:dyDescent="0.3"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ht="14.25" customHeight="1" x14ac:dyDescent="0.3"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ht="14.25" customHeight="1" x14ac:dyDescent="0.3"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ht="14.25" customHeight="1" x14ac:dyDescent="0.3"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ht="14.25" customHeight="1" x14ac:dyDescent="0.3"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ht="14.25" customHeight="1" x14ac:dyDescent="0.3"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ht="14.25" customHeight="1" x14ac:dyDescent="0.3"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ht="14.25" customHeight="1" x14ac:dyDescent="0.3"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ht="14.25" customHeight="1" x14ac:dyDescent="0.3"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ht="14.25" customHeight="1" x14ac:dyDescent="0.3"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ht="14.25" customHeight="1" x14ac:dyDescent="0.3"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ht="14.25" customHeight="1" x14ac:dyDescent="0.3"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ht="14.25" customHeight="1" x14ac:dyDescent="0.3"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ht="14.25" customHeight="1" x14ac:dyDescent="0.3"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ht="14.25" customHeight="1" x14ac:dyDescent="0.3"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ht="14.25" customHeight="1" x14ac:dyDescent="0.3"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ht="14.25" customHeight="1" x14ac:dyDescent="0.3"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ht="14.25" customHeight="1" x14ac:dyDescent="0.3"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ht="14.25" customHeight="1" x14ac:dyDescent="0.3"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ht="14.25" customHeight="1" x14ac:dyDescent="0.3"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ht="14.25" customHeight="1" x14ac:dyDescent="0.3"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ht="14.25" customHeight="1" x14ac:dyDescent="0.3"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ht="14.25" customHeight="1" x14ac:dyDescent="0.3"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ht="14.25" customHeight="1" x14ac:dyDescent="0.3"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ht="14.25" customHeight="1" x14ac:dyDescent="0.3"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ht="14.25" customHeight="1" x14ac:dyDescent="0.3"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ht="14.25" customHeight="1" x14ac:dyDescent="0.3"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ht="14.25" customHeight="1" x14ac:dyDescent="0.3"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ht="14.25" customHeight="1" x14ac:dyDescent="0.3"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ht="14.25" customHeight="1" x14ac:dyDescent="0.3"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ht="14.25" customHeight="1" x14ac:dyDescent="0.3"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ht="14.25" customHeight="1" x14ac:dyDescent="0.3"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ht="14.25" customHeight="1" x14ac:dyDescent="0.3"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ht="14.25" customHeight="1" x14ac:dyDescent="0.3"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ht="14.25" customHeight="1" x14ac:dyDescent="0.3"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ht="14.25" customHeight="1" x14ac:dyDescent="0.3"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ht="14.25" customHeight="1" x14ac:dyDescent="0.3"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ht="14.25" customHeight="1" x14ac:dyDescent="0.3"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ht="14.25" customHeight="1" x14ac:dyDescent="0.3"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ht="14.25" customHeight="1" x14ac:dyDescent="0.3"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ht="14.25" customHeight="1" x14ac:dyDescent="0.3"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ht="14.25" customHeight="1" x14ac:dyDescent="0.3"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ht="14.25" customHeight="1" x14ac:dyDescent="0.3"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ht="14.25" customHeight="1" x14ac:dyDescent="0.3"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ht="14.25" customHeight="1" x14ac:dyDescent="0.3"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ht="14.25" customHeight="1" x14ac:dyDescent="0.3"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ht="14.25" customHeight="1" x14ac:dyDescent="0.3"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ht="14.25" customHeight="1" x14ac:dyDescent="0.3"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ht="14.25" customHeight="1" x14ac:dyDescent="0.3"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ht="14.25" customHeight="1" x14ac:dyDescent="0.3"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ht="14.25" customHeight="1" x14ac:dyDescent="0.3"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ht="14.25" customHeight="1" x14ac:dyDescent="0.3"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ht="14.25" customHeight="1" x14ac:dyDescent="0.3"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ht="14.25" customHeight="1" x14ac:dyDescent="0.3"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ht="14.25" customHeight="1" x14ac:dyDescent="0.3"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ht="14.25" customHeight="1" x14ac:dyDescent="0.3"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ht="14.25" customHeight="1" x14ac:dyDescent="0.3"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ht="14.25" customHeight="1" x14ac:dyDescent="0.3"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ht="14.25" customHeight="1" x14ac:dyDescent="0.3"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ht="14.25" customHeight="1" x14ac:dyDescent="0.3"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ht="14.25" customHeight="1" x14ac:dyDescent="0.3"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ht="14.25" customHeight="1" x14ac:dyDescent="0.3"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ht="14.25" customHeight="1" x14ac:dyDescent="0.3"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ht="14.25" customHeight="1" x14ac:dyDescent="0.3"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ht="14.25" customHeight="1" x14ac:dyDescent="0.3"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ht="14.25" customHeight="1" x14ac:dyDescent="0.3"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ht="14.25" customHeight="1" x14ac:dyDescent="0.3"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ht="14.25" customHeight="1" x14ac:dyDescent="0.3"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ht="14.25" customHeight="1" x14ac:dyDescent="0.3"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ht="14.25" customHeight="1" x14ac:dyDescent="0.3"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ht="14.25" customHeight="1" x14ac:dyDescent="0.3"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ht="14.25" customHeight="1" x14ac:dyDescent="0.3"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ht="14.25" customHeight="1" x14ac:dyDescent="0.3"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ht="14.25" customHeight="1" x14ac:dyDescent="0.3"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ht="14.25" customHeight="1" x14ac:dyDescent="0.3"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ht="14.25" customHeight="1" x14ac:dyDescent="0.3"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ht="14.25" customHeight="1" x14ac:dyDescent="0.3"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ht="14.25" customHeight="1" x14ac:dyDescent="0.3"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ht="14.25" customHeight="1" x14ac:dyDescent="0.3"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ht="14.25" customHeight="1" x14ac:dyDescent="0.3"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ht="14.25" customHeight="1" x14ac:dyDescent="0.3"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ht="14.25" customHeight="1" x14ac:dyDescent="0.3"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ht="14.25" customHeight="1" x14ac:dyDescent="0.3"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ht="14.25" customHeight="1" x14ac:dyDescent="0.3"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ht="14.25" customHeight="1" x14ac:dyDescent="0.3"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ht="14.25" customHeight="1" x14ac:dyDescent="0.3"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ht="14.25" customHeight="1" x14ac:dyDescent="0.3"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ht="14.25" customHeight="1" x14ac:dyDescent="0.3"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ht="14.25" customHeight="1" x14ac:dyDescent="0.3"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ht="14.25" customHeight="1" x14ac:dyDescent="0.3"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ht="14.25" customHeight="1" x14ac:dyDescent="0.3"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ht="14.25" customHeight="1" x14ac:dyDescent="0.3"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ht="14.25" customHeight="1" x14ac:dyDescent="0.3"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ht="14.25" customHeight="1" x14ac:dyDescent="0.3"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ht="14.25" customHeight="1" x14ac:dyDescent="0.3"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ht="14.25" customHeight="1" x14ac:dyDescent="0.3"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ht="14.25" customHeight="1" x14ac:dyDescent="0.3"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ht="14.25" customHeight="1" x14ac:dyDescent="0.3"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ht="14.25" customHeight="1" x14ac:dyDescent="0.3"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ht="14.25" customHeight="1" x14ac:dyDescent="0.3"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ht="14.25" customHeight="1" x14ac:dyDescent="0.3"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ht="14.25" customHeight="1" x14ac:dyDescent="0.3"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ht="14.25" customHeight="1" x14ac:dyDescent="0.3"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ht="14.25" customHeight="1" x14ac:dyDescent="0.3"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ht="14.25" customHeight="1" x14ac:dyDescent="0.3"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ht="14.25" customHeight="1" x14ac:dyDescent="0.3"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ht="14.25" customHeight="1" x14ac:dyDescent="0.3"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ht="14.25" customHeight="1" x14ac:dyDescent="0.3"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ht="14.25" customHeight="1" x14ac:dyDescent="0.3"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ht="14.25" customHeight="1" x14ac:dyDescent="0.3"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ht="14.25" customHeight="1" x14ac:dyDescent="0.3"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ht="14.25" customHeight="1" x14ac:dyDescent="0.3"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ht="14.25" customHeight="1" x14ac:dyDescent="0.3"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ht="14.25" customHeight="1" x14ac:dyDescent="0.3"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ht="14.25" customHeight="1" x14ac:dyDescent="0.3"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ht="14.25" customHeight="1" x14ac:dyDescent="0.3"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ht="14.25" customHeight="1" x14ac:dyDescent="0.3"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ht="14.25" customHeight="1" x14ac:dyDescent="0.3"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ht="14.25" customHeight="1" x14ac:dyDescent="0.3"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ht="14.25" customHeight="1" x14ac:dyDescent="0.3"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ht="14.25" customHeight="1" x14ac:dyDescent="0.3"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ht="14.25" customHeight="1" x14ac:dyDescent="0.3"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ht="14.25" customHeight="1" x14ac:dyDescent="0.3"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ht="14.25" customHeight="1" x14ac:dyDescent="0.3"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ht="14.25" customHeight="1" x14ac:dyDescent="0.3"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ht="14.25" customHeight="1" x14ac:dyDescent="0.3"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ht="14.25" customHeight="1" x14ac:dyDescent="0.3"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ht="14.25" customHeight="1" x14ac:dyDescent="0.3"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ht="14.25" customHeight="1" x14ac:dyDescent="0.3"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ht="14.25" customHeight="1" x14ac:dyDescent="0.3"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ht="14.25" customHeight="1" x14ac:dyDescent="0.3"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ht="14.25" customHeight="1" x14ac:dyDescent="0.3"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ht="14.25" customHeight="1" x14ac:dyDescent="0.3"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ht="14.25" customHeight="1" x14ac:dyDescent="0.3"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ht="14.25" customHeight="1" x14ac:dyDescent="0.3"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ht="14.25" customHeight="1" x14ac:dyDescent="0.3"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ht="14.25" customHeight="1" x14ac:dyDescent="0.3"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ht="14.25" customHeight="1" x14ac:dyDescent="0.3"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ht="14.25" customHeight="1" x14ac:dyDescent="0.3"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ht="14.25" customHeight="1" x14ac:dyDescent="0.3"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ht="14.25" customHeight="1" x14ac:dyDescent="0.3"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ht="14.25" customHeight="1" x14ac:dyDescent="0.3"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ht="14.25" customHeight="1" x14ac:dyDescent="0.3"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ht="14.25" customHeight="1" x14ac:dyDescent="0.3"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ht="14.25" customHeight="1" x14ac:dyDescent="0.3"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ht="14.25" customHeight="1" x14ac:dyDescent="0.3"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ht="14.25" customHeight="1" x14ac:dyDescent="0.3"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ht="14.25" customHeight="1" x14ac:dyDescent="0.3"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ht="14.25" customHeight="1" x14ac:dyDescent="0.3"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ht="14.25" customHeight="1" x14ac:dyDescent="0.3"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ht="14.25" customHeight="1" x14ac:dyDescent="0.3"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ht="14.25" customHeight="1" x14ac:dyDescent="0.3"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ht="14.25" customHeight="1" x14ac:dyDescent="0.3"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ht="14.25" customHeight="1" x14ac:dyDescent="0.3"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ht="14.25" customHeight="1" x14ac:dyDescent="0.3"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ht="14.25" customHeight="1" x14ac:dyDescent="0.3"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ht="14.25" customHeight="1" x14ac:dyDescent="0.3"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ht="14.25" customHeight="1" x14ac:dyDescent="0.3"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ht="14.25" customHeight="1" x14ac:dyDescent="0.3"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ht="14.25" customHeight="1" x14ac:dyDescent="0.3"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ht="14.25" customHeight="1" x14ac:dyDescent="0.3"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ht="14.25" customHeight="1" x14ac:dyDescent="0.3"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ht="14.25" customHeight="1" x14ac:dyDescent="0.3"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ht="14.25" customHeight="1" x14ac:dyDescent="0.3"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ht="14.25" customHeight="1" x14ac:dyDescent="0.3"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ht="14.25" customHeight="1" x14ac:dyDescent="0.3"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ht="14.25" customHeight="1" x14ac:dyDescent="0.3"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ht="14.25" customHeight="1" x14ac:dyDescent="0.3"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ht="14.25" customHeight="1" x14ac:dyDescent="0.3"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ht="14.25" customHeight="1" x14ac:dyDescent="0.3"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ht="14.25" customHeight="1" x14ac:dyDescent="0.3"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ht="14.25" customHeight="1" x14ac:dyDescent="0.3"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ht="14.25" customHeight="1" x14ac:dyDescent="0.3"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ht="14.25" customHeight="1" x14ac:dyDescent="0.3"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ht="14.25" customHeight="1" x14ac:dyDescent="0.3"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ht="14.25" customHeight="1" x14ac:dyDescent="0.3"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ht="14.25" customHeight="1" x14ac:dyDescent="0.3"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ht="14.25" customHeight="1" x14ac:dyDescent="0.3"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ht="14.25" customHeight="1" x14ac:dyDescent="0.3"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ht="14.25" customHeight="1" x14ac:dyDescent="0.3"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ht="14.25" customHeight="1" x14ac:dyDescent="0.3"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ht="14.25" customHeight="1" x14ac:dyDescent="0.3"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ht="14.25" customHeight="1" x14ac:dyDescent="0.3"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ht="14.25" customHeight="1" x14ac:dyDescent="0.3"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ht="14.25" customHeight="1" x14ac:dyDescent="0.3"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ht="14.25" customHeight="1" x14ac:dyDescent="0.3"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ht="14.25" customHeight="1" x14ac:dyDescent="0.3"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ht="14.25" customHeight="1" x14ac:dyDescent="0.3"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ht="14.25" customHeight="1" x14ac:dyDescent="0.3"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ht="14.25" customHeight="1" x14ac:dyDescent="0.3"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ht="14.25" customHeight="1" x14ac:dyDescent="0.3"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ht="14.25" customHeight="1" x14ac:dyDescent="0.3"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ht="14.25" customHeight="1" x14ac:dyDescent="0.3"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ht="14.25" customHeight="1" x14ac:dyDescent="0.3"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ht="14.25" customHeight="1" x14ac:dyDescent="0.3"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ht="14.25" customHeight="1" x14ac:dyDescent="0.3"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ht="14.25" customHeight="1" x14ac:dyDescent="0.3"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ht="14.25" customHeight="1" x14ac:dyDescent="0.3"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ht="14.25" customHeight="1" x14ac:dyDescent="0.3"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ht="14.25" customHeight="1" x14ac:dyDescent="0.3"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ht="14.25" customHeight="1" x14ac:dyDescent="0.3"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ht="14.25" customHeight="1" x14ac:dyDescent="0.3"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ht="14.25" customHeight="1" x14ac:dyDescent="0.3"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ht="14.25" customHeight="1" x14ac:dyDescent="0.3"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ht="14.25" customHeight="1" x14ac:dyDescent="0.3"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ht="14.25" customHeight="1" x14ac:dyDescent="0.3"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ht="14.25" customHeight="1" x14ac:dyDescent="0.3"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ht="14.25" customHeight="1" x14ac:dyDescent="0.3"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ht="14.25" customHeight="1" x14ac:dyDescent="0.3"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ht="14.25" customHeight="1" x14ac:dyDescent="0.3"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ht="14.25" customHeight="1" x14ac:dyDescent="0.3"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ht="14.25" customHeight="1" x14ac:dyDescent="0.3"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ht="14.25" customHeight="1" x14ac:dyDescent="0.3"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ht="14.25" customHeight="1" x14ac:dyDescent="0.3"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ht="14.25" customHeight="1" x14ac:dyDescent="0.3"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ht="14.25" customHeight="1" x14ac:dyDescent="0.3"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ht="14.25" customHeight="1" x14ac:dyDescent="0.3"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ht="14.25" customHeight="1" x14ac:dyDescent="0.3"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ht="14.25" customHeight="1" x14ac:dyDescent="0.3"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ht="14.25" customHeight="1" x14ac:dyDescent="0.3"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ht="14.25" customHeight="1" x14ac:dyDescent="0.3"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ht="14.25" customHeight="1" x14ac:dyDescent="0.3"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ht="14.25" customHeight="1" x14ac:dyDescent="0.3"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ht="14.25" customHeight="1" x14ac:dyDescent="0.3"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ht="14.25" customHeight="1" x14ac:dyDescent="0.3"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ht="14.25" customHeight="1" x14ac:dyDescent="0.3"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ht="14.25" customHeight="1" x14ac:dyDescent="0.3"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ht="14.25" customHeight="1" x14ac:dyDescent="0.3"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ht="14.25" customHeight="1" x14ac:dyDescent="0.3"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ht="14.25" customHeight="1" x14ac:dyDescent="0.3"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ht="14.25" customHeight="1" x14ac:dyDescent="0.3"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ht="14.25" customHeight="1" x14ac:dyDescent="0.3"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ht="14.25" customHeight="1" x14ac:dyDescent="0.3"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ht="14.25" customHeight="1" x14ac:dyDescent="0.3"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ht="14.25" customHeight="1" x14ac:dyDescent="0.3"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ht="14.25" customHeight="1" x14ac:dyDescent="0.3"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ht="14.25" customHeight="1" x14ac:dyDescent="0.3"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ht="14.25" customHeight="1" x14ac:dyDescent="0.3"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ht="14.25" customHeight="1" x14ac:dyDescent="0.3"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ht="14.25" customHeight="1" x14ac:dyDescent="0.3"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ht="14.25" customHeight="1" x14ac:dyDescent="0.3"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ht="14.25" customHeight="1" x14ac:dyDescent="0.3"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ht="14.25" customHeight="1" x14ac:dyDescent="0.3"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ht="14.25" customHeight="1" x14ac:dyDescent="0.3"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ht="14.25" customHeight="1" x14ac:dyDescent="0.3"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ht="14.25" customHeight="1" x14ac:dyDescent="0.3"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ht="14.25" customHeight="1" x14ac:dyDescent="0.3"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ht="14.25" customHeight="1" x14ac:dyDescent="0.3"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ht="14.25" customHeight="1" x14ac:dyDescent="0.3"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ht="14.25" customHeight="1" x14ac:dyDescent="0.3"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ht="14.25" customHeight="1" x14ac:dyDescent="0.3"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ht="14.25" customHeight="1" x14ac:dyDescent="0.3"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ht="14.25" customHeight="1" x14ac:dyDescent="0.3"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ht="14.25" customHeight="1" x14ac:dyDescent="0.3"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ht="14.25" customHeight="1" x14ac:dyDescent="0.3"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ht="14.25" customHeight="1" x14ac:dyDescent="0.3"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ht="14.25" customHeight="1" x14ac:dyDescent="0.3"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ht="14.25" customHeight="1" x14ac:dyDescent="0.3"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ht="14.25" customHeight="1" x14ac:dyDescent="0.3"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ht="14.25" customHeight="1" x14ac:dyDescent="0.3"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ht="14.25" customHeight="1" x14ac:dyDescent="0.3"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ht="14.25" customHeight="1" x14ac:dyDescent="0.3"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ht="14.25" customHeight="1" x14ac:dyDescent="0.3"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ht="14.25" customHeight="1" x14ac:dyDescent="0.3"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ht="14.25" customHeight="1" x14ac:dyDescent="0.3"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ht="14.25" customHeight="1" x14ac:dyDescent="0.3"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ht="14.25" customHeight="1" x14ac:dyDescent="0.3"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ht="14.25" customHeight="1" x14ac:dyDescent="0.3"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ht="14.25" customHeight="1" x14ac:dyDescent="0.3"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ht="14.25" customHeight="1" x14ac:dyDescent="0.3"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ht="14.25" customHeight="1" x14ac:dyDescent="0.3"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ht="14.25" customHeight="1" x14ac:dyDescent="0.3"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ht="14.25" customHeight="1" x14ac:dyDescent="0.3"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ht="14.25" customHeight="1" x14ac:dyDescent="0.3"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ht="14.25" customHeight="1" x14ac:dyDescent="0.3"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ht="14.25" customHeight="1" x14ac:dyDescent="0.3"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ht="14.25" customHeight="1" x14ac:dyDescent="0.3"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2:27" ht="14.25" customHeight="1" x14ac:dyDescent="0.3"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2:27" ht="14.25" customHeight="1" x14ac:dyDescent="0.3"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2:27" ht="14.25" customHeight="1" x14ac:dyDescent="0.3"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2:27" ht="14.25" customHeight="1" x14ac:dyDescent="0.3"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2:27" ht="14.25" customHeight="1" x14ac:dyDescent="0.3"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2:27" ht="14.25" customHeight="1" x14ac:dyDescent="0.3"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2:27" ht="14.25" customHeight="1" x14ac:dyDescent="0.3"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2:27" ht="14.25" customHeight="1" x14ac:dyDescent="0.3"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2:27" ht="14.25" customHeight="1" x14ac:dyDescent="0.3"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2:27" ht="14.25" customHeight="1" x14ac:dyDescent="0.3"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2:27" ht="14.25" customHeight="1" x14ac:dyDescent="0.3"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2:27" ht="14.25" customHeight="1" x14ac:dyDescent="0.3"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2:27" ht="14.25" customHeight="1" x14ac:dyDescent="0.3"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2:27" ht="14.25" customHeight="1" x14ac:dyDescent="0.3"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2:27" ht="14.25" customHeight="1" x14ac:dyDescent="0.3"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2:27" ht="14.25" customHeight="1" x14ac:dyDescent="0.3"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2:27" ht="14.25" customHeight="1" x14ac:dyDescent="0.3"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2:27" ht="14.25" customHeight="1" x14ac:dyDescent="0.3"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2:27" ht="14.25" customHeight="1" x14ac:dyDescent="0.3"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2:27" ht="14.25" customHeight="1" x14ac:dyDescent="0.3"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2:27" ht="14.25" customHeight="1" x14ac:dyDescent="0.3"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2:27" ht="14.25" customHeight="1" x14ac:dyDescent="0.3"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2:27" ht="14.25" customHeight="1" x14ac:dyDescent="0.3"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2:27" ht="14.25" customHeight="1" x14ac:dyDescent="0.3"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2:27" ht="14.25" customHeight="1" x14ac:dyDescent="0.3"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2:27" ht="14.25" customHeight="1" x14ac:dyDescent="0.3"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2:27" ht="14.25" customHeight="1" x14ac:dyDescent="0.3"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2:27" ht="14.25" customHeight="1" x14ac:dyDescent="0.3"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2:27" ht="14.25" customHeight="1" x14ac:dyDescent="0.3"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2:27" ht="14.25" customHeight="1" x14ac:dyDescent="0.3"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2:27" ht="14.25" customHeight="1" x14ac:dyDescent="0.3"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2:27" ht="14.25" customHeight="1" x14ac:dyDescent="0.3"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2:27" ht="14.25" customHeight="1" x14ac:dyDescent="0.3"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2:27" ht="14.25" customHeight="1" x14ac:dyDescent="0.3"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2:27" ht="14.25" customHeight="1" x14ac:dyDescent="0.3"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2:27" ht="14.25" customHeight="1" x14ac:dyDescent="0.3"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2:27" ht="14.25" customHeight="1" x14ac:dyDescent="0.3"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2:27" ht="14.25" customHeight="1" x14ac:dyDescent="0.3"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2:27" ht="14.25" customHeight="1" x14ac:dyDescent="0.3"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2:27" ht="14.25" customHeight="1" x14ac:dyDescent="0.3"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2:27" ht="14.25" customHeight="1" x14ac:dyDescent="0.3"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2:27" ht="14.25" customHeight="1" x14ac:dyDescent="0.3"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2:27" ht="14.25" customHeight="1" x14ac:dyDescent="0.3"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2:27" ht="14.25" customHeight="1" x14ac:dyDescent="0.3"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2:27" ht="14.25" customHeight="1" x14ac:dyDescent="0.3"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2:27" ht="14.25" customHeight="1" x14ac:dyDescent="0.3"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2:27" ht="14.25" customHeight="1" x14ac:dyDescent="0.3"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2:27" ht="14.25" customHeight="1" x14ac:dyDescent="0.3"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2:27" ht="14.25" customHeight="1" x14ac:dyDescent="0.3"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2:27" ht="14.25" customHeight="1" x14ac:dyDescent="0.3"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2:27" ht="14.25" customHeight="1" x14ac:dyDescent="0.3"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2:27" ht="14.25" customHeight="1" x14ac:dyDescent="0.3"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2:27" ht="14.25" customHeight="1" x14ac:dyDescent="0.3"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2:27" ht="14.25" customHeight="1" x14ac:dyDescent="0.3"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2:27" ht="14.25" customHeight="1" x14ac:dyDescent="0.3"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2:27" ht="14.25" customHeight="1" x14ac:dyDescent="0.3"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2:27" ht="14.25" customHeight="1" x14ac:dyDescent="0.3"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2:27" ht="14.25" customHeight="1" x14ac:dyDescent="0.3"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2:27" ht="14.25" customHeight="1" x14ac:dyDescent="0.3"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2:27" ht="14.25" customHeight="1" x14ac:dyDescent="0.3"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2:27" ht="14.25" customHeight="1" x14ac:dyDescent="0.3"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2:27" ht="14.25" customHeight="1" x14ac:dyDescent="0.3"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2:27" ht="14.25" customHeight="1" x14ac:dyDescent="0.3"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2:27" ht="14.25" customHeight="1" x14ac:dyDescent="0.3"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2:27" ht="14.25" customHeight="1" x14ac:dyDescent="0.3"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2:27" ht="14.25" customHeight="1" x14ac:dyDescent="0.3"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2:27" ht="14.25" customHeight="1" x14ac:dyDescent="0.3"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2:27" ht="14.25" customHeight="1" x14ac:dyDescent="0.3"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2:27" ht="14.25" customHeight="1" x14ac:dyDescent="0.3"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2:27" ht="14.25" customHeight="1" x14ac:dyDescent="0.3"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2:27" ht="14.25" customHeight="1" x14ac:dyDescent="0.3"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2:27" ht="14.25" customHeight="1" x14ac:dyDescent="0.3"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2:27" ht="14.25" customHeight="1" x14ac:dyDescent="0.3"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2:27" ht="14.25" customHeight="1" x14ac:dyDescent="0.3"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2:27" ht="14.25" customHeight="1" x14ac:dyDescent="0.3"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2:27" ht="14.25" customHeight="1" x14ac:dyDescent="0.3"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2:27" ht="14.25" customHeight="1" x14ac:dyDescent="0.3"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2:27" ht="14.25" customHeight="1" x14ac:dyDescent="0.3"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2:27" ht="14.25" customHeight="1" x14ac:dyDescent="0.3"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2:27" ht="14.25" customHeight="1" x14ac:dyDescent="0.3"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2:27" ht="14.25" customHeight="1" x14ac:dyDescent="0.3"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2:27" ht="14.25" customHeight="1" x14ac:dyDescent="0.3"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2:27" ht="14.25" customHeight="1" x14ac:dyDescent="0.3"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2:27" ht="14.25" customHeight="1" x14ac:dyDescent="0.3"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2:27" ht="14.25" customHeight="1" x14ac:dyDescent="0.3"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2:27" ht="14.25" customHeight="1" x14ac:dyDescent="0.3"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2:27" ht="14.25" customHeight="1" x14ac:dyDescent="0.3"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2:27" ht="14.25" customHeight="1" x14ac:dyDescent="0.3"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2:27" ht="14.25" customHeight="1" x14ac:dyDescent="0.3"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2:27" ht="14.25" customHeight="1" x14ac:dyDescent="0.3"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2:27" ht="14.25" customHeight="1" x14ac:dyDescent="0.3"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2:27" ht="14.25" customHeight="1" x14ac:dyDescent="0.3"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2:27" ht="14.25" customHeight="1" x14ac:dyDescent="0.3"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2:27" ht="14.25" customHeight="1" x14ac:dyDescent="0.3"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2:27" ht="14.25" customHeight="1" x14ac:dyDescent="0.3"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2:27" ht="14.25" customHeight="1" x14ac:dyDescent="0.3"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2:27" ht="14.25" customHeight="1" x14ac:dyDescent="0.3"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2:27" ht="14.25" customHeight="1" x14ac:dyDescent="0.3"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2:27" ht="14.25" customHeight="1" x14ac:dyDescent="0.3"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2:27" ht="14.25" customHeight="1" x14ac:dyDescent="0.3"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2:27" ht="14.25" customHeight="1" x14ac:dyDescent="0.3"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2:27" ht="14.25" customHeight="1" x14ac:dyDescent="0.3"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2:27" ht="14.25" customHeight="1" x14ac:dyDescent="0.3"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2:27" ht="14.25" customHeight="1" x14ac:dyDescent="0.3"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2:27" ht="14.25" customHeight="1" x14ac:dyDescent="0.3"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2:27" ht="14.25" customHeight="1" x14ac:dyDescent="0.3"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2:27" ht="14.25" customHeight="1" x14ac:dyDescent="0.3"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2:27" ht="14.25" customHeight="1" x14ac:dyDescent="0.3"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2:27" ht="14.25" customHeight="1" x14ac:dyDescent="0.3"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2:27" ht="14.25" customHeight="1" x14ac:dyDescent="0.3"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2:27" ht="14.25" customHeight="1" x14ac:dyDescent="0.3"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2:27" ht="14.25" customHeight="1" x14ac:dyDescent="0.3"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2:27" ht="14.25" customHeight="1" x14ac:dyDescent="0.3"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2:27" ht="14.25" customHeight="1" x14ac:dyDescent="0.3"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2:27" ht="14.25" customHeight="1" x14ac:dyDescent="0.3"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2:27" ht="14.25" customHeight="1" x14ac:dyDescent="0.3"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2:27" ht="14.25" customHeight="1" x14ac:dyDescent="0.3"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2:27" ht="14.25" customHeight="1" x14ac:dyDescent="0.3"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2:27" ht="14.25" customHeight="1" x14ac:dyDescent="0.3"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2:27" ht="14.25" customHeight="1" x14ac:dyDescent="0.3"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2:27" ht="14.25" customHeight="1" x14ac:dyDescent="0.3"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2:27" ht="14.25" customHeight="1" x14ac:dyDescent="0.3"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2:27" ht="14.25" customHeight="1" x14ac:dyDescent="0.3"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2:27" ht="14.25" customHeight="1" x14ac:dyDescent="0.3"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2:27" ht="14.25" customHeight="1" x14ac:dyDescent="0.3"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2:27" ht="14.25" customHeight="1" x14ac:dyDescent="0.3"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2:27" ht="14.25" customHeight="1" x14ac:dyDescent="0.3"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2:27" ht="14.25" customHeight="1" x14ac:dyDescent="0.3"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2:27" ht="14.25" customHeight="1" x14ac:dyDescent="0.3"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2:27" ht="14.25" customHeight="1" x14ac:dyDescent="0.3"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2:27" ht="14.25" customHeight="1" x14ac:dyDescent="0.3"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2:27" ht="14.25" customHeight="1" x14ac:dyDescent="0.3"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2:27" ht="14.25" customHeight="1" x14ac:dyDescent="0.3"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2:27" ht="14.25" customHeight="1" x14ac:dyDescent="0.3"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2:27" ht="14.25" customHeight="1" x14ac:dyDescent="0.3"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2:27" ht="14.25" customHeight="1" x14ac:dyDescent="0.3"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2:27" ht="14.25" customHeight="1" x14ac:dyDescent="0.3"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2:27" ht="14.25" customHeight="1" x14ac:dyDescent="0.3"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2:27" ht="14.25" customHeight="1" x14ac:dyDescent="0.3"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2:27" ht="14.25" customHeight="1" x14ac:dyDescent="0.3"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2:27" ht="14.25" customHeight="1" x14ac:dyDescent="0.3"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2:27" ht="14.25" customHeight="1" x14ac:dyDescent="0.3"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2:27" ht="14.25" customHeight="1" x14ac:dyDescent="0.3"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2:27" ht="14.25" customHeight="1" x14ac:dyDescent="0.3"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2:27" ht="14.25" customHeight="1" x14ac:dyDescent="0.3"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2:27" ht="14.25" customHeight="1" x14ac:dyDescent="0.3"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2:27" ht="14.25" customHeight="1" x14ac:dyDescent="0.3"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2:27" ht="14.25" customHeight="1" x14ac:dyDescent="0.3"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2:27" ht="14.25" customHeight="1" x14ac:dyDescent="0.3"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2:27" ht="14.25" customHeight="1" x14ac:dyDescent="0.3">
      <c r="B998" s="2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2:27" ht="14.25" customHeight="1" x14ac:dyDescent="0.3">
      <c r="B999" s="2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2:27" ht="14.25" customHeight="1" x14ac:dyDescent="0.3">
      <c r="B1000" s="2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2:27" ht="14.25" customHeight="1" x14ac:dyDescent="0.3">
      <c r="B1001" s="2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2:27" ht="14.25" customHeight="1" x14ac:dyDescent="0.3">
      <c r="B1002" s="2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2:27" ht="14.25" customHeight="1" x14ac:dyDescent="0.3">
      <c r="B1003" s="2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2:27" ht="14.25" customHeight="1" x14ac:dyDescent="0.3">
      <c r="B1004" s="2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2:27" ht="14.25" customHeight="1" x14ac:dyDescent="0.3">
      <c r="B1005" s="2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2:27" ht="14.25" customHeight="1" x14ac:dyDescent="0.3">
      <c r="B1006" s="2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2:27" ht="14.25" customHeight="1" x14ac:dyDescent="0.3">
      <c r="B1007" s="2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2:27" ht="14.25" customHeight="1" x14ac:dyDescent="0.3">
      <c r="B1008" s="2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2:27" ht="14.25" customHeight="1" x14ac:dyDescent="0.3">
      <c r="B1009" s="2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2:27" ht="14.25" customHeight="1" x14ac:dyDescent="0.3">
      <c r="B1010" s="2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2:27" ht="15" customHeight="1" x14ac:dyDescent="0.3">
      <c r="B1011" s="2"/>
      <c r="C1011" s="1"/>
      <c r="D1011" s="1"/>
    </row>
    <row r="1012" spans="2:27" ht="15" customHeight="1" x14ac:dyDescent="0.3">
      <c r="B1012" s="2"/>
      <c r="C1012" s="1"/>
      <c r="D1012" s="1"/>
    </row>
  </sheetData>
  <sheetProtection selectLockedCells="1"/>
  <mergeCells count="1">
    <mergeCell ref="B1:D1"/>
  </mergeCells>
  <pageMargins left="0.7" right="0.7" top="0.5" bottom="0.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8"/>
  <sheetViews>
    <sheetView topLeftCell="A22" workbookViewId="0">
      <selection activeCell="B38" sqref="B38"/>
    </sheetView>
  </sheetViews>
  <sheetFormatPr defaultColWidth="15.109375" defaultRowHeight="14.4" x14ac:dyDescent="0.3"/>
  <cols>
    <col min="1" max="1" width="43.44140625" customWidth="1"/>
    <col min="2" max="9" width="20.6640625" customWidth="1"/>
    <col min="10" max="19" width="3.33203125" customWidth="1"/>
    <col min="20" max="26" width="7.5546875" customWidth="1"/>
  </cols>
  <sheetData>
    <row r="1" spans="1:26" ht="32.25" customHeight="1" thickBot="1" x14ac:dyDescent="0.35">
      <c r="A1" s="83" t="s">
        <v>0</v>
      </c>
      <c r="B1" s="84"/>
      <c r="C1" s="84"/>
      <c r="D1" s="84"/>
      <c r="E1" s="84"/>
      <c r="F1" s="84"/>
      <c r="G1" s="84"/>
      <c r="H1" s="84"/>
      <c r="I1" s="8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" t="s">
        <v>1</v>
      </c>
      <c r="B2" s="6" t="s">
        <v>3</v>
      </c>
      <c r="C2" s="6" t="s">
        <v>5</v>
      </c>
      <c r="D2" s="6" t="s">
        <v>6</v>
      </c>
      <c r="E2" s="6" t="s">
        <v>8</v>
      </c>
      <c r="F2" s="6" t="s">
        <v>9</v>
      </c>
      <c r="G2" s="6" t="s">
        <v>10</v>
      </c>
      <c r="H2" s="6" t="s">
        <v>11</v>
      </c>
      <c r="I2" s="7" t="s">
        <v>12</v>
      </c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thickBot="1" x14ac:dyDescent="0.35">
      <c r="A3" s="37" t="s">
        <v>7</v>
      </c>
      <c r="B3" s="38"/>
      <c r="C3" s="38"/>
      <c r="D3" s="38"/>
      <c r="E3" s="38"/>
      <c r="F3" s="38"/>
      <c r="G3" s="38"/>
      <c r="H3" s="38"/>
      <c r="I3" s="3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31"/>
      <c r="B4" s="32"/>
      <c r="C4" s="32"/>
      <c r="D4" s="32"/>
      <c r="E4" s="32"/>
      <c r="F4" s="32"/>
      <c r="G4" s="32"/>
      <c r="H4" s="32"/>
      <c r="I4" s="3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15" t="s">
        <v>13</v>
      </c>
      <c r="B5" s="40">
        <f>'Per Unit Pricing'!D6</f>
        <v>0</v>
      </c>
      <c r="C5" s="41"/>
      <c r="D5" s="41">
        <v>0</v>
      </c>
      <c r="E5" s="41">
        <v>0</v>
      </c>
      <c r="F5" s="41">
        <v>0</v>
      </c>
      <c r="G5" s="41">
        <v>0</v>
      </c>
      <c r="H5" s="41">
        <v>0</v>
      </c>
      <c r="I5" s="42">
        <f>B5</f>
        <v>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43"/>
      <c r="B6" s="13"/>
      <c r="C6" s="13"/>
      <c r="D6" s="13"/>
      <c r="E6" s="13"/>
      <c r="F6" s="13"/>
      <c r="G6" s="13"/>
      <c r="H6" s="13"/>
      <c r="I6" s="1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 x14ac:dyDescent="0.3">
      <c r="A7" s="27" t="s">
        <v>14</v>
      </c>
      <c r="B7" s="40">
        <f>(B$29-B$42)*'Per Unit Pricing'!$D$8</f>
        <v>0</v>
      </c>
      <c r="C7" s="40">
        <f>(C$29-C$42)*'Per Unit Pricing'!$D$8</f>
        <v>0</v>
      </c>
      <c r="D7" s="40">
        <f>(D$29-D$42)*'Per Unit Pricing'!$D$8</f>
        <v>0</v>
      </c>
      <c r="E7" s="40">
        <f>(E$29-E$42)*'Per Unit Pricing'!$D$8</f>
        <v>0</v>
      </c>
      <c r="F7" s="40">
        <f>(F$29-F$42)*'Per Unit Pricing'!$D$8</f>
        <v>0</v>
      </c>
      <c r="G7" s="40">
        <f>(G$29-G$42)*'Per Unit Pricing'!$D$8</f>
        <v>0</v>
      </c>
      <c r="H7" s="40">
        <f>(H$29-H$42)*'Per Unit Pricing'!$D$8</f>
        <v>0</v>
      </c>
      <c r="I7" s="42">
        <f>SUM(B7:H7)</f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7"/>
      <c r="B8" s="13"/>
      <c r="C8" s="13"/>
      <c r="D8" s="13"/>
      <c r="E8" s="13"/>
      <c r="F8" s="13"/>
      <c r="G8" s="13"/>
      <c r="H8" s="13"/>
      <c r="I8" s="1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27" t="s">
        <v>16</v>
      </c>
      <c r="B9" s="40">
        <f>B$31*'Per Unit Pricing'!$D$12</f>
        <v>0</v>
      </c>
      <c r="C9" s="40">
        <f>C$31*'Per Unit Pricing'!$D$12</f>
        <v>0</v>
      </c>
      <c r="D9" s="40">
        <f>D$31*'Per Unit Pricing'!$D$12</f>
        <v>0</v>
      </c>
      <c r="E9" s="40">
        <f>E$31*'Per Unit Pricing'!$D$12</f>
        <v>0</v>
      </c>
      <c r="F9" s="40">
        <f>F$31*'Per Unit Pricing'!$D$12</f>
        <v>0</v>
      </c>
      <c r="G9" s="40">
        <f>G$31*'Per Unit Pricing'!$D$12</f>
        <v>0</v>
      </c>
      <c r="H9" s="40">
        <f>H$31*'Per Unit Pricing'!$D$12</f>
        <v>0</v>
      </c>
      <c r="I9" s="42">
        <f>SUM(B9:H9)</f>
        <v>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7"/>
      <c r="B10" s="13"/>
      <c r="C10" s="13"/>
      <c r="D10" s="13"/>
      <c r="E10" s="13"/>
      <c r="F10" s="13"/>
      <c r="G10" s="13"/>
      <c r="H10" s="13"/>
      <c r="I10" s="1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">
      <c r="A11" s="27" t="s">
        <v>17</v>
      </c>
      <c r="B11" s="40">
        <f>B$33*'Per Unit Pricing'!$D$14</f>
        <v>0</v>
      </c>
      <c r="C11" s="40">
        <f>C$33*'Per Unit Pricing'!$D$14</f>
        <v>0</v>
      </c>
      <c r="D11" s="40">
        <f>D$33*'Per Unit Pricing'!$D$14</f>
        <v>0</v>
      </c>
      <c r="E11" s="40">
        <f>E$33*'Per Unit Pricing'!$D$14</f>
        <v>0</v>
      </c>
      <c r="F11" s="40">
        <f>F$33*'Per Unit Pricing'!$D$14</f>
        <v>0</v>
      </c>
      <c r="G11" s="40">
        <f>G$33*'Per Unit Pricing'!$D$14</f>
        <v>0</v>
      </c>
      <c r="H11" s="40">
        <f>H$33*'Per Unit Pricing'!$D$14</f>
        <v>0</v>
      </c>
      <c r="I11" s="42">
        <f>SUM(B11:H11)</f>
        <v>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7"/>
      <c r="B12" s="13"/>
      <c r="C12" s="13"/>
      <c r="D12" s="13"/>
      <c r="E12" s="13"/>
      <c r="F12" s="13"/>
      <c r="G12" s="13"/>
      <c r="H12" s="13"/>
      <c r="I12" s="1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7" t="s">
        <v>18</v>
      </c>
      <c r="B13" s="36"/>
      <c r="C13" s="36"/>
      <c r="D13" s="36"/>
      <c r="E13" s="36"/>
      <c r="F13" s="36"/>
      <c r="G13" s="36"/>
      <c r="H13" s="36"/>
      <c r="I13" s="20"/>
      <c r="J13" s="1"/>
      <c r="K13" s="1"/>
      <c r="L13" s="1"/>
      <c r="M13" s="1"/>
      <c r="N13" s="1"/>
      <c r="O13" s="1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22" t="s">
        <v>31</v>
      </c>
      <c r="B14" s="40">
        <f>B$36*'Per Unit Pricing'!$D$19</f>
        <v>0</v>
      </c>
      <c r="C14" s="40">
        <f>C$36*'Per Unit Pricing'!$D$19</f>
        <v>0</v>
      </c>
      <c r="D14" s="40">
        <f>D$36*'Per Unit Pricing'!$D$19</f>
        <v>0</v>
      </c>
      <c r="E14" s="40">
        <f>E$36*'Per Unit Pricing'!$D$19</f>
        <v>0</v>
      </c>
      <c r="F14" s="40">
        <f>F$36*'Per Unit Pricing'!$D$19</f>
        <v>0</v>
      </c>
      <c r="G14" s="40">
        <f>G$36*'Per Unit Pricing'!$D$19</f>
        <v>0</v>
      </c>
      <c r="H14" s="40">
        <f>H$36*'Per Unit Pricing'!$D$19</f>
        <v>0</v>
      </c>
      <c r="I14" s="42">
        <f t="shared" ref="I14:I16" si="0">SUM(B14:H14)</f>
        <v>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6.25" customHeight="1" x14ac:dyDescent="0.3">
      <c r="A15" s="22" t="s">
        <v>32</v>
      </c>
      <c r="B15" s="40">
        <f>B$37*'Per Unit Pricing'!$D$20</f>
        <v>0</v>
      </c>
      <c r="C15" s="40">
        <f>C$37*'Per Unit Pricing'!$D$20</f>
        <v>0</v>
      </c>
      <c r="D15" s="40">
        <f>D$37*'Per Unit Pricing'!$D$20</f>
        <v>0</v>
      </c>
      <c r="E15" s="40">
        <f>E$37*'Per Unit Pricing'!$D$20</f>
        <v>0</v>
      </c>
      <c r="F15" s="40">
        <f>F$37*'Per Unit Pricing'!$D$20</f>
        <v>0</v>
      </c>
      <c r="G15" s="40">
        <f>G$37*'Per Unit Pricing'!$D$20</f>
        <v>0</v>
      </c>
      <c r="H15" s="40">
        <f>H$37*'Per Unit Pricing'!$D$20</f>
        <v>0</v>
      </c>
      <c r="I15" s="42">
        <f t="shared" si="0"/>
        <v>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8.5" customHeight="1" x14ac:dyDescent="0.3">
      <c r="A16" s="22" t="s">
        <v>33</v>
      </c>
      <c r="B16" s="40">
        <f>B$38*'Per Unit Pricing'!$D$21</f>
        <v>0</v>
      </c>
      <c r="C16" s="40">
        <f>C$38*'Per Unit Pricing'!$D$21</f>
        <v>0</v>
      </c>
      <c r="D16" s="40">
        <f>D$38*'Per Unit Pricing'!$D$21</f>
        <v>0</v>
      </c>
      <c r="E16" s="40">
        <f>E$38*'Per Unit Pricing'!$D$21</f>
        <v>0</v>
      </c>
      <c r="F16" s="40">
        <f>F$38*'Per Unit Pricing'!$D$21</f>
        <v>0</v>
      </c>
      <c r="G16" s="40">
        <f>G$38*'Per Unit Pricing'!$D$21</f>
        <v>0</v>
      </c>
      <c r="H16" s="40">
        <f>H$38*'Per Unit Pricing'!$D$21</f>
        <v>0</v>
      </c>
      <c r="I16" s="42">
        <f t="shared" si="0"/>
        <v>0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7"/>
      <c r="B17" s="13"/>
      <c r="C17" s="13"/>
      <c r="D17" s="13"/>
      <c r="E17" s="13"/>
      <c r="F17" s="13"/>
      <c r="G17" s="13"/>
      <c r="H17" s="13"/>
      <c r="I17" s="18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7" t="s">
        <v>20</v>
      </c>
      <c r="B18" s="40">
        <f>B$40*'Per Unit Pricing'!$D$16</f>
        <v>0</v>
      </c>
      <c r="C18" s="40">
        <f>C$40*'Per Unit Pricing'!$D$16</f>
        <v>0</v>
      </c>
      <c r="D18" s="40">
        <f>D$40*'Per Unit Pricing'!$D$16</f>
        <v>0</v>
      </c>
      <c r="E18" s="40">
        <f>E$40*'Per Unit Pricing'!$D$16</f>
        <v>0</v>
      </c>
      <c r="F18" s="40">
        <f>F$40*'Per Unit Pricing'!$D$16</f>
        <v>0</v>
      </c>
      <c r="G18" s="40">
        <f>G$40*'Per Unit Pricing'!$D$16</f>
        <v>0</v>
      </c>
      <c r="H18" s="40">
        <f>H$40*'Per Unit Pricing'!$D$16</f>
        <v>0</v>
      </c>
      <c r="I18" s="42">
        <f>SUM(B18:H18)</f>
        <v>0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7"/>
      <c r="B19" s="13"/>
      <c r="C19" s="13"/>
      <c r="D19" s="13"/>
      <c r="E19" s="13"/>
      <c r="F19" s="13"/>
      <c r="G19" s="13"/>
      <c r="H19" s="13"/>
      <c r="I19" s="18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27" t="s">
        <v>23</v>
      </c>
      <c r="B20" s="40">
        <f>B$42*'Per Unit Pricing'!$D$10</f>
        <v>0</v>
      </c>
      <c r="C20" s="40">
        <f>C$42*'Per Unit Pricing'!$D$10</f>
        <v>0</v>
      </c>
      <c r="D20" s="40">
        <f>D$42*'Per Unit Pricing'!$D$10</f>
        <v>0</v>
      </c>
      <c r="E20" s="40">
        <f>E$42*'Per Unit Pricing'!$D$10</f>
        <v>0</v>
      </c>
      <c r="F20" s="40">
        <f>F$42*'Per Unit Pricing'!$D$10</f>
        <v>0</v>
      </c>
      <c r="G20" s="40">
        <f>G$42*'Per Unit Pricing'!$D$10</f>
        <v>0</v>
      </c>
      <c r="H20" s="40">
        <f>H$42*'Per Unit Pricing'!$D$10</f>
        <v>0</v>
      </c>
      <c r="I20" s="42">
        <f>SUM(B20:H20)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7"/>
      <c r="B21" s="13"/>
      <c r="C21" s="13"/>
      <c r="D21" s="13"/>
      <c r="E21" s="13"/>
      <c r="F21" s="13"/>
      <c r="G21" s="13"/>
      <c r="H21" s="13"/>
      <c r="I21" s="18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7" t="s">
        <v>24</v>
      </c>
      <c r="B22" s="40">
        <f>12*'Per Unit Pricing'!$D$26</f>
        <v>0</v>
      </c>
      <c r="C22" s="40">
        <f>12*'Per Unit Pricing'!$D$27</f>
        <v>0</v>
      </c>
      <c r="D22" s="40">
        <f>12*'Per Unit Pricing'!$D$28</f>
        <v>0</v>
      </c>
      <c r="E22" s="40">
        <f>12*'Per Unit Pricing'!$D$29</f>
        <v>0</v>
      </c>
      <c r="F22" s="40">
        <f>12*'Per Unit Pricing'!$D$30</f>
        <v>0</v>
      </c>
      <c r="G22" s="40">
        <f>12*'Per Unit Pricing'!$D$31</f>
        <v>0</v>
      </c>
      <c r="H22" s="40">
        <f>12*'Per Unit Pricing'!$D$32</f>
        <v>0</v>
      </c>
      <c r="I22" s="42">
        <f>SUM(B22:H22)</f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7"/>
      <c r="B23" s="13"/>
      <c r="C23" s="13"/>
      <c r="D23" s="13"/>
      <c r="E23" s="13"/>
      <c r="F23" s="13"/>
      <c r="G23" s="13"/>
      <c r="H23" s="13"/>
      <c r="I23" s="1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thickBot="1" x14ac:dyDescent="0.35">
      <c r="A24" s="44" t="s">
        <v>25</v>
      </c>
      <c r="B24" s="45">
        <f t="shared" ref="B24:H24" si="1">SUM(B5,B7,B9,B11,B14,B15,B16,B18,B20,B22)</f>
        <v>0</v>
      </c>
      <c r="C24" s="45">
        <f t="shared" si="1"/>
        <v>0</v>
      </c>
      <c r="D24" s="45">
        <f t="shared" si="1"/>
        <v>0</v>
      </c>
      <c r="E24" s="45">
        <f t="shared" si="1"/>
        <v>0</v>
      </c>
      <c r="F24" s="45">
        <f t="shared" si="1"/>
        <v>0</v>
      </c>
      <c r="G24" s="45">
        <f t="shared" si="1"/>
        <v>0</v>
      </c>
      <c r="H24" s="45">
        <f t="shared" si="1"/>
        <v>0</v>
      </c>
      <c r="I24" s="46">
        <f>SUM(B24:H24)</f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9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thickBot="1" x14ac:dyDescent="0.3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47" t="s">
        <v>35</v>
      </c>
      <c r="B27" s="48"/>
      <c r="C27" s="48"/>
      <c r="D27" s="48"/>
      <c r="E27" s="48"/>
      <c r="F27" s="48"/>
      <c r="G27" s="48"/>
      <c r="H27" s="48"/>
      <c r="I27" s="4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31"/>
      <c r="B28" s="32"/>
      <c r="C28" s="32"/>
      <c r="D28" s="32"/>
      <c r="E28" s="32"/>
      <c r="F28" s="32"/>
      <c r="G28" s="32"/>
      <c r="H28" s="32"/>
      <c r="I28" s="3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5" t="s">
        <v>27</v>
      </c>
      <c r="B29" s="50">
        <v>116000000</v>
      </c>
      <c r="C29" s="50">
        <f>B29-1100000</f>
        <v>114900000</v>
      </c>
      <c r="D29" s="50">
        <f t="shared" ref="D29:H29" si="2">C29-1100000</f>
        <v>113800000</v>
      </c>
      <c r="E29" s="50">
        <f t="shared" si="2"/>
        <v>112700000</v>
      </c>
      <c r="F29" s="50">
        <f t="shared" si="2"/>
        <v>111600000</v>
      </c>
      <c r="G29" s="50">
        <f t="shared" si="2"/>
        <v>110500000</v>
      </c>
      <c r="H29" s="50">
        <f t="shared" si="2"/>
        <v>109400000</v>
      </c>
      <c r="I29" s="51">
        <f>SUM(B29:H29)</f>
        <v>788900000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43"/>
      <c r="B30" s="13"/>
      <c r="C30" s="13"/>
      <c r="D30" s="13"/>
      <c r="E30" s="13"/>
      <c r="F30" s="13"/>
      <c r="G30" s="13"/>
      <c r="H30" s="13"/>
      <c r="I30" s="1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0" customHeight="1" x14ac:dyDescent="0.3">
      <c r="A31" s="15" t="s">
        <v>29</v>
      </c>
      <c r="B31" s="12">
        <v>1751359</v>
      </c>
      <c r="C31" s="12">
        <v>1642483.5830000001</v>
      </c>
      <c r="D31" s="12">
        <v>1540376.3149999999</v>
      </c>
      <c r="E31" s="12">
        <v>1444616.6869999999</v>
      </c>
      <c r="F31" s="12">
        <v>1354810.0889999999</v>
      </c>
      <c r="G31" s="12">
        <v>1270586.442</v>
      </c>
      <c r="H31" s="12">
        <v>1191598.675</v>
      </c>
      <c r="I31" s="16">
        <f>SUM(B31:H31)</f>
        <v>10195830.791000001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7"/>
      <c r="B32" s="13"/>
      <c r="C32" s="13"/>
      <c r="D32" s="13"/>
      <c r="E32" s="13"/>
      <c r="F32" s="13"/>
      <c r="G32" s="13"/>
      <c r="H32" s="13"/>
      <c r="I32" s="1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2.25" customHeight="1" x14ac:dyDescent="0.3">
      <c r="A33" s="15" t="s">
        <v>30</v>
      </c>
      <c r="B33" s="12">
        <v>153571.3579</v>
      </c>
      <c r="C33" s="12">
        <v>166737.3322</v>
      </c>
      <c r="D33" s="12">
        <v>181032.0514</v>
      </c>
      <c r="E33" s="12">
        <v>196552.285</v>
      </c>
      <c r="F33" s="12">
        <v>213403.0987</v>
      </c>
      <c r="G33" s="12">
        <v>231698.56580000001</v>
      </c>
      <c r="H33" s="12">
        <v>251562.5393</v>
      </c>
      <c r="I33" s="16">
        <f>SUM(B33:H33)</f>
        <v>1394557.2303000002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9"/>
      <c r="B34" s="14"/>
      <c r="C34" s="14"/>
      <c r="D34" s="14"/>
      <c r="E34" s="14"/>
      <c r="F34" s="14"/>
      <c r="G34" s="14"/>
      <c r="H34" s="14"/>
      <c r="I34" s="2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7.6" x14ac:dyDescent="0.3">
      <c r="A35" s="15" t="s">
        <v>36</v>
      </c>
      <c r="B35" s="8"/>
      <c r="C35" s="8"/>
      <c r="D35" s="8"/>
      <c r="E35" s="8"/>
      <c r="F35" s="8"/>
      <c r="G35" s="8"/>
      <c r="H35" s="8"/>
      <c r="I35" s="2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22" t="s">
        <v>31</v>
      </c>
      <c r="B36" s="12">
        <v>137265.0287</v>
      </c>
      <c r="C36" s="12">
        <v>118200.8489</v>
      </c>
      <c r="D36" s="12">
        <v>101784.4152</v>
      </c>
      <c r="E36" s="12">
        <v>87647.992979999995</v>
      </c>
      <c r="F36" s="12">
        <v>75474.920800000007</v>
      </c>
      <c r="G36" s="12">
        <v>64992.516949999997</v>
      </c>
      <c r="H36" s="12">
        <v>55965.971409999998</v>
      </c>
      <c r="I36" s="23">
        <f>SUM(B36:H36)</f>
        <v>641331.69493999996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7.6" x14ac:dyDescent="0.3">
      <c r="A37" s="22" t="s">
        <v>32</v>
      </c>
      <c r="B37" s="12">
        <v>92370.139800000004</v>
      </c>
      <c r="C37" s="12">
        <v>82146.638229999997</v>
      </c>
      <c r="D37" s="12">
        <v>73054.670989999999</v>
      </c>
      <c r="E37" s="12">
        <v>64969.000169999999</v>
      </c>
      <c r="F37" s="12">
        <v>57778.249170000003</v>
      </c>
      <c r="G37" s="12">
        <v>51383.36851</v>
      </c>
      <c r="H37" s="12">
        <v>45696.27147</v>
      </c>
      <c r="I37" s="23">
        <f>SUM(B37:H37)</f>
        <v>467398.33834000002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7.6" x14ac:dyDescent="0.3">
      <c r="A38" s="22" t="s">
        <v>33</v>
      </c>
      <c r="B38" s="12">
        <v>721510.89269999997</v>
      </c>
      <c r="C38" s="12">
        <v>723832.23</v>
      </c>
      <c r="D38" s="12">
        <v>726161.03579999995</v>
      </c>
      <c r="E38" s="12">
        <v>728497.33409999998</v>
      </c>
      <c r="F38" s="12">
        <v>730841.14910000004</v>
      </c>
      <c r="G38" s="12">
        <v>733192.5048</v>
      </c>
      <c r="H38" s="12">
        <v>735551.42570000002</v>
      </c>
      <c r="I38" s="23">
        <f>SUM(B38:H38)</f>
        <v>5099586.5722000003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61"/>
      <c r="B39" s="62"/>
      <c r="C39" s="62"/>
      <c r="D39" s="62"/>
      <c r="E39" s="62"/>
      <c r="F39" s="62"/>
      <c r="G39" s="62"/>
      <c r="H39" s="62"/>
      <c r="I39" s="6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.6" x14ac:dyDescent="0.3">
      <c r="A40" s="68" t="s">
        <v>34</v>
      </c>
      <c r="B40" s="12">
        <v>3598656.8266734397</v>
      </c>
      <c r="C40" s="12">
        <v>3399506.324538073</v>
      </c>
      <c r="D40" s="12">
        <v>3211376.8573085079</v>
      </c>
      <c r="E40" s="12">
        <v>3033658.518360897</v>
      </c>
      <c r="F40" s="12">
        <v>2865775.1534451935</v>
      </c>
      <c r="G40" s="12">
        <v>2707182.4928209698</v>
      </c>
      <c r="H40" s="12">
        <v>2557366.3867612705</v>
      </c>
      <c r="I40" s="69">
        <f>SUM(B40:H40)</f>
        <v>21373522.559908353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65"/>
      <c r="B41" s="66"/>
      <c r="C41" s="66"/>
      <c r="D41" s="66"/>
      <c r="E41" s="66"/>
      <c r="F41" s="66"/>
      <c r="G41" s="66"/>
      <c r="H41" s="66"/>
      <c r="I41" s="67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8.2" thickBot="1" x14ac:dyDescent="0.35">
      <c r="A42" s="24" t="s">
        <v>46</v>
      </c>
      <c r="B42" s="70">
        <v>7000000</v>
      </c>
      <c r="C42" s="70">
        <v>6900000</v>
      </c>
      <c r="D42" s="70">
        <v>6800000</v>
      </c>
      <c r="E42" s="70">
        <v>6700000</v>
      </c>
      <c r="F42" s="70">
        <v>6600000</v>
      </c>
      <c r="G42" s="70">
        <v>6500000</v>
      </c>
      <c r="H42" s="70">
        <v>6400000</v>
      </c>
      <c r="I42" s="71">
        <f>SUM(B42:H42)</f>
        <v>46900000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64"/>
      <c r="B43" s="25"/>
      <c r="C43" s="25"/>
      <c r="D43" s="25"/>
      <c r="E43" s="25"/>
      <c r="F43" s="25"/>
      <c r="G43" s="25"/>
      <c r="H43" s="25"/>
      <c r="I43" s="2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41.4" x14ac:dyDescent="0.3">
      <c r="A44" s="4" t="s">
        <v>26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1.4" x14ac:dyDescent="0.3">
      <c r="A45" s="4" t="s">
        <v>28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41.4" x14ac:dyDescent="0.3">
      <c r="A46" s="4" t="s">
        <v>37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A999" s="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A1000" s="3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A1001" s="3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A1002" s="3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A1003" s="3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A1004" s="3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A1005" s="3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A1006" s="3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A1007" s="3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4.25" customHeight="1" x14ac:dyDescent="0.3">
      <c r="A1008" s="3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sheetProtection algorithmName="SHA-512" hashValue="lAdcBq0rsXhcEzP6vXNevu/URQ2ZtNA+9L6p6xPi3cKDCCuZKkv1U3UPrd3eL/032zWPncO+rYoFzoef0EcZ8A==" saltValue="8VDk4v3/BcHEzMObQiOj6w==" spinCount="100000" sheet="1" objects="1" scenarios="1"/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Per Unit Pricing</vt:lpstr>
      <vt:lpstr>MVC Surcharge Pricing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Brennan, Christine</dc:creator>
  <cp:lastModifiedBy>Scott-Leonard, Katrice</cp:lastModifiedBy>
  <cp:lastPrinted>2018-05-10T14:34:30Z</cp:lastPrinted>
  <dcterms:created xsi:type="dcterms:W3CDTF">2015-07-31T17:46:24Z</dcterms:created>
  <dcterms:modified xsi:type="dcterms:W3CDTF">2018-05-11T18:51:48Z</dcterms:modified>
</cp:coreProperties>
</file>