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G:\2026 Shared Bid Folder\2615 Kenosha Joint Services IT Services\"/>
    </mc:Choice>
  </mc:AlternateContent>
  <xr:revisionPtr revIDLastSave="0" documentId="13_ncr:1_{D06DCFF8-22BC-4CED-A368-A949217ACEEF}" xr6:coauthVersionLast="47" xr6:coauthVersionMax="47" xr10:uidLastSave="{00000000-0000-0000-0000-000000000000}"/>
  <bookViews>
    <workbookView xWindow="-108" yWindow="-108" windowWidth="23256" windowHeight="13896" xr2:uid="{00000000-000D-0000-FFFF-FFFF00000000}"/>
  </bookViews>
  <sheets>
    <sheet name="10 YR 300 IT SUMMARY" sheetId="1" r:id="rId1"/>
    <sheet name="10 YR 5000 IT SUMMARY" sheetId="2" r:id="rId2"/>
    <sheet name="08-5000-04 Firewalls (KCC)" sheetId="3" r:id="rId3"/>
    <sheet name="08-5000-05 NAS Devices" sheetId="4" r:id="rId4"/>
    <sheet name="08-5000-08 DMZ Zone Servers (PS" sheetId="5" r:id="rId5"/>
    <sheet name="08-5000-10 Datacenter Refresh" sheetId="6" r:id="rId6"/>
    <sheet name="08-5000-12 Firewalls (PSB)" sheetId="7" r:id="rId7"/>
    <sheet name="08-5000-13 CoreSwitches PSB&amp;KCC" sheetId="8" r:id="rId8"/>
    <sheet name="08-5000-15 Switch Replacement" sheetId="9" r:id="rId9"/>
    <sheet name="08-5000-23 DMZ Zone Servers (KC" sheetId="10" r:id="rId10"/>
  </sheets>
  <definedNames>
    <definedName name="_xlnm.Print_Area" localSheetId="2">'08-5000-04 Firewalls (KCC)'!$A$1:$M$47</definedName>
    <definedName name="_xlnm.Print_Area" localSheetId="3">'08-5000-05 NAS Devices'!$A$1:$M$47</definedName>
    <definedName name="_xlnm.Print_Area" localSheetId="4">'08-5000-08 DMZ Zone Servers (PS'!$A$1:$M$47</definedName>
    <definedName name="_xlnm.Print_Area" localSheetId="5">'08-5000-10 Datacenter Refresh'!$A$1:$M$47</definedName>
    <definedName name="_xlnm.Print_Area" localSheetId="6">'08-5000-12 Firewalls (PSB)'!$A$1:$M$47</definedName>
    <definedName name="_xlnm.Print_Area" localSheetId="7">'08-5000-13 CoreSwitches PSB&amp;KCC'!$A$1:$M$47</definedName>
    <definedName name="_xlnm.Print_Area" localSheetId="9">'08-5000-23 DMZ Zone Servers (KC'!$A$1:$M$47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 i="1" l="1"/>
  <c r="D17" i="2"/>
  <c r="E17" i="2"/>
  <c r="F17" i="2"/>
  <c r="G17" i="2"/>
  <c r="H17" i="2"/>
  <c r="I17" i="2"/>
  <c r="J17" i="2"/>
  <c r="K17" i="2"/>
  <c r="L17" i="2"/>
  <c r="C17" i="2"/>
  <c r="M45" i="10"/>
  <c r="M43" i="10"/>
  <c r="M42" i="10"/>
  <c r="M41" i="10"/>
  <c r="M40" i="10"/>
  <c r="B32" i="10" s="1"/>
  <c r="B34" i="10" s="1"/>
  <c r="M45" i="9"/>
  <c r="M43" i="9"/>
  <c r="M42" i="9"/>
  <c r="M41" i="9"/>
  <c r="M40" i="9"/>
  <c r="B32" i="9" s="1"/>
  <c r="B34" i="9" s="1"/>
  <c r="M45" i="8"/>
  <c r="M43" i="8"/>
  <c r="M42" i="8"/>
  <c r="M41" i="8"/>
  <c r="M40" i="8"/>
  <c r="B32" i="8"/>
  <c r="B34" i="8" s="1"/>
  <c r="M45" i="7"/>
  <c r="M43" i="7"/>
  <c r="M42" i="7"/>
  <c r="M41" i="7"/>
  <c r="M40" i="7"/>
  <c r="B32" i="7" s="1"/>
  <c r="B34" i="7" s="1"/>
  <c r="M45" i="6"/>
  <c r="M43" i="6"/>
  <c r="M42" i="6"/>
  <c r="M41" i="6"/>
  <c r="M40" i="6"/>
  <c r="B32" i="6" s="1"/>
  <c r="B34" i="6" s="1"/>
  <c r="M45" i="5"/>
  <c r="M43" i="5"/>
  <c r="M42" i="5"/>
  <c r="M41" i="5"/>
  <c r="M40" i="5"/>
  <c r="B32" i="5"/>
  <c r="B34" i="5" s="1"/>
  <c r="M45" i="4"/>
  <c r="M43" i="4"/>
  <c r="M42" i="4"/>
  <c r="M41" i="4"/>
  <c r="M40" i="4"/>
  <c r="B32" i="4" s="1"/>
  <c r="B34" i="4" s="1"/>
  <c r="M45" i="3"/>
  <c r="M43" i="3"/>
  <c r="M42" i="3"/>
  <c r="M41" i="3"/>
  <c r="M40" i="3"/>
  <c r="B32" i="3" s="1"/>
  <c r="B34" i="3" s="1"/>
  <c r="M45" i="1"/>
  <c r="M44" i="1"/>
  <c r="M43" i="1"/>
  <c r="M42" i="1"/>
  <c r="L41" i="1"/>
  <c r="K41" i="1"/>
  <c r="J41" i="1"/>
  <c r="I41" i="1"/>
  <c r="H41" i="1"/>
  <c r="G41" i="1"/>
  <c r="F41" i="1"/>
  <c r="E41" i="1"/>
  <c r="D41" i="1"/>
  <c r="C41" i="1"/>
  <c r="M37" i="1"/>
  <c r="M36" i="1"/>
  <c r="M35" i="1"/>
  <c r="M34" i="1"/>
  <c r="M33" i="1"/>
  <c r="M32" i="1"/>
  <c r="M31" i="1"/>
  <c r="M30" i="1"/>
  <c r="M29" i="1"/>
  <c r="M28" i="1"/>
  <c r="M27" i="1"/>
  <c r="M26" i="1"/>
  <c r="M25" i="1"/>
  <c r="M24" i="1"/>
  <c r="M23" i="1"/>
  <c r="M22" i="1"/>
  <c r="M21" i="1"/>
  <c r="M20" i="1"/>
  <c r="M19" i="1"/>
  <c r="M18" i="1"/>
  <c r="M17" i="1"/>
  <c r="M16" i="1"/>
  <c r="M15" i="1"/>
  <c r="M14" i="1"/>
  <c r="M13" i="1"/>
  <c r="M12" i="1"/>
  <c r="M11" i="1"/>
  <c r="M10" i="1"/>
  <c r="M9" i="1"/>
  <c r="M7" i="1"/>
  <c r="D6" i="1"/>
  <c r="E6" i="1" s="1"/>
  <c r="F6" i="1" s="1"/>
  <c r="G6" i="1" s="1"/>
  <c r="H6" i="1" s="1"/>
  <c r="I6" i="1" s="1"/>
  <c r="J6" i="1" s="1"/>
  <c r="K6" i="1" s="1"/>
  <c r="L6" i="1" s="1"/>
  <c r="M21" i="2"/>
  <c r="M20" i="2"/>
  <c r="M19" i="2"/>
  <c r="M18" i="2"/>
  <c r="M14" i="2"/>
  <c r="M13" i="2"/>
  <c r="M12" i="2"/>
  <c r="M11" i="2"/>
  <c r="M10" i="2"/>
  <c r="M9" i="2"/>
  <c r="M8" i="2"/>
  <c r="M7" i="2"/>
  <c r="D6" i="2"/>
  <c r="E6" i="2" s="1"/>
  <c r="F6" i="2" s="1"/>
  <c r="G6" i="2" s="1"/>
  <c r="H6" i="2" s="1"/>
  <c r="I6" i="2" s="1"/>
  <c r="J6" i="2" s="1"/>
  <c r="K6" i="2" s="1"/>
  <c r="L6" i="2" s="1"/>
  <c r="M17" i="2" l="1"/>
  <c r="M41" i="1"/>
</calcChain>
</file>

<file path=xl/sharedStrings.xml><?xml version="1.0" encoding="utf-8"?>
<sst xmlns="http://schemas.openxmlformats.org/spreadsheetml/2006/main" count="705" uniqueCount="118">
  <si>
    <t>IT DEPARTMENT</t>
  </si>
  <si>
    <t>Proposed Capital</t>
  </si>
  <si>
    <t>For Planning Purposes Only</t>
  </si>
  <si>
    <t>Total 
10-Year Plan</t>
  </si>
  <si>
    <t>Project Title</t>
  </si>
  <si>
    <t>Project #:</t>
  </si>
  <si>
    <t>2026-2035</t>
  </si>
  <si>
    <t>Laser Printer Replacement</t>
  </si>
  <si>
    <t>N/A</t>
  </si>
  <si>
    <t>Desktop/Workstation Client</t>
  </si>
  <si>
    <t xml:space="preserve"> </t>
  </si>
  <si>
    <t>Wireless Access Points</t>
  </si>
  <si>
    <t>Color Laser Printer</t>
  </si>
  <si>
    <t>NAS Replacement Cluster 1 Disks (Qty 18)</t>
  </si>
  <si>
    <t>NAS Replacement Cluster 1 16GB RAM (Qty 4)</t>
  </si>
  <si>
    <t>NAS Replacement Cluster 1 Ethernet Card (Qty 2)</t>
  </si>
  <si>
    <t>NAS Replacement Cluster 2</t>
  </si>
  <si>
    <t>NAS Replacement Cluster 2 Disks (Qty 22)</t>
  </si>
  <si>
    <t>NAS Replacement Cluster 2 16GB RAM (Qty 4)</t>
  </si>
  <si>
    <t>NAS Replacement Cluster 2 Ethernet Card (Qty 2)</t>
  </si>
  <si>
    <t>NAS Replacement Cluster 3 Disks (Qty 32)</t>
  </si>
  <si>
    <t>NAS Replacement Cluster 3 16GB RAM (Qty 4)</t>
  </si>
  <si>
    <t>NAS Replacement Cluster 3 Ethernet Card (Qty 2)</t>
  </si>
  <si>
    <t>NAS Offline Disks (Qty 16)</t>
  </si>
  <si>
    <t>NAS Offline 16GB RAM (Qty 1)</t>
  </si>
  <si>
    <t>NAS Offline Ethernet Card (Qty 2)</t>
  </si>
  <si>
    <t>PSB DMZ Cluster (Qty 2)</t>
  </si>
  <si>
    <t>PSB DMZ Zone Disks (Qty 8)</t>
  </si>
  <si>
    <t>PSB DMZ Zone 16GB RAM (Qty 4)</t>
  </si>
  <si>
    <t>PSB DMZ Zone Ethernet Card (Qty 2)</t>
  </si>
  <si>
    <t>KCC DMZ Cluster (Qty 2)</t>
  </si>
  <si>
    <t>KCC DMZ Zone Disks (Qty 8)</t>
  </si>
  <si>
    <t>KCC DMZ Zone 16GB RAM (Qty 4)</t>
  </si>
  <si>
    <t>KCC DMZ Zone Ethernet Card (Qty 2)</t>
  </si>
  <si>
    <t>PSB DMZ Switches (Qty 2)</t>
  </si>
  <si>
    <t>PSB DMZ Power Supplies (Qty 2)</t>
  </si>
  <si>
    <t>KCC DMZ Switches (Qty 2)</t>
  </si>
  <si>
    <t>KCC DMZ Power Supplies (Qty 2)</t>
  </si>
  <si>
    <t>Monitors - Dispatch (Qty. 68)</t>
  </si>
  <si>
    <t>Monitors - Rolling Replacement Schedule (Qty 10)</t>
  </si>
  <si>
    <t>TOTAL IT DEPARTMENT</t>
  </si>
  <si>
    <t xml:space="preserve">   Expense</t>
  </si>
  <si>
    <t xml:space="preserve">   Lease to Purchase (cost included in expense total)</t>
  </si>
  <si>
    <t xml:space="preserve">   Other Revenue Source (i.e., grant)</t>
  </si>
  <si>
    <t xml:space="preserve">   Carryover/Reserves</t>
  </si>
  <si>
    <t xml:space="preserve">   Levy Funded</t>
  </si>
  <si>
    <t>Firewalls (KCC)</t>
  </si>
  <si>
    <t>08-5000-04</t>
  </si>
  <si>
    <t>Network Area Storage (NAS) Devices</t>
  </si>
  <si>
    <t>08-5000-05</t>
  </si>
  <si>
    <t>DMZ Zone Servers (PSB)</t>
  </si>
  <si>
    <t>08-5000-08</t>
  </si>
  <si>
    <t>Datacenter Refresh</t>
  </si>
  <si>
    <t>08-5000-10</t>
  </si>
  <si>
    <t>Firewall Replacement (PSB)</t>
  </si>
  <si>
    <t>08-5000-12</t>
  </si>
  <si>
    <t>Core Switches (PSB &amp; KCC)</t>
  </si>
  <si>
    <t>08-5000-13</t>
  </si>
  <si>
    <t>Switch Replacement</t>
  </si>
  <si>
    <t>08-5000-15</t>
  </si>
  <si>
    <t>DMZ Zone Servers (KCC)</t>
  </si>
  <si>
    <t>08-5000-23</t>
  </si>
  <si>
    <t>Department:</t>
  </si>
  <si>
    <t>Information Services</t>
  </si>
  <si>
    <t xml:space="preserve">Project Title:   </t>
  </si>
  <si>
    <t xml:space="preserve">Department Head:        </t>
  </si>
  <si>
    <t>Kathy McAuliffe</t>
  </si>
  <si>
    <t>Organization:</t>
  </si>
  <si>
    <t>Kenosha Joint Services</t>
  </si>
  <si>
    <t xml:space="preserve">Account Number:        </t>
  </si>
  <si>
    <t>150-01-50008-530</t>
  </si>
  <si>
    <t>Project Scope, Description, Operating Costs:</t>
  </si>
  <si>
    <t>The firewall is the first line of defense against security attacks and intrusion.  It is also used for URL filtering (white-listing websites) and intrusion prevention. This project is to upgrade and replace 2 redundant firewalls at KCC.</t>
  </si>
  <si>
    <t>Location:</t>
  </si>
  <si>
    <t>KCC</t>
  </si>
  <si>
    <t xml:space="preserve">Analysis of Need: (New or Replacement Item; When item was first implemented; Useful life of item) </t>
  </si>
  <si>
    <t>The vehicles from the KJS supported agencies connect to NetMotion via the internet. If there is a disaster at PSB and the servers need to move to KCC, there needs to be redundant firewalls in place to protect the KJS servers and network from internet traffic. 
Vehicles from KJS supported agencies will not be able to access the public safety software.</t>
  </si>
  <si>
    <t>Alternatives: (Impact of not Replacing this equipment or of not implementing this project)</t>
  </si>
  <si>
    <t>Security breach of KJS Systems.</t>
  </si>
  <si>
    <t xml:space="preserve">Previous Action: </t>
  </si>
  <si>
    <t xml:space="preserve">Cost Documentation </t>
  </si>
  <si>
    <t>Source of Funding:</t>
  </si>
  <si>
    <t>Total Cost:</t>
  </si>
  <si>
    <t>Trade-In Value:</t>
  </si>
  <si>
    <t>Net Cost:</t>
  </si>
  <si>
    <t>Project Phase</t>
  </si>
  <si>
    <t>Capital Budget Summary</t>
  </si>
  <si>
    <t>Total</t>
  </si>
  <si>
    <t>Budget Year</t>
  </si>
  <si>
    <t>Expense</t>
  </si>
  <si>
    <t>Lease</t>
  </si>
  <si>
    <t>Other Revenue Source (i.e., grant)</t>
  </si>
  <si>
    <t>Carryover/Reserves</t>
  </si>
  <si>
    <t>Levy Funded</t>
  </si>
  <si>
    <t xml:space="preserve">Replacement schedule for Network Attached Storage (NAS) devices for backup and file storage. Replacement of single NAS device with clustered NAS systems at KCC and PSB for backups and offline storage to add redundancy and aid in recovery if online storage is compromised by a cyberattack. 
Cost is for NAS devices only.  Does not include disks and RAM.
</t>
  </si>
  <si>
    <t>Public Safety Building and KCC</t>
  </si>
  <si>
    <t>KJS has 4 clusters of online NAS devices and one offline NAS device.  The clusters are separated geographically between PSB and KCC. This project would add one NAS for the KCC DMZ. Rolling replacement of 2 NAS every five years starting in 2025. The online NAS devices are susceptible to cyberattacks and ransomware attacks. If a cyberattack or ransomware attack encrypts or corrupts the data on the online NAS devices it will result in data loss.  The offline NAS device that is kept off the network and only connected once a month for backups has a lesser probability of being affected by a cyberattack.  The offline NAS device mitigates the potential for data loss and ensures that there is clean data that can be restored.</t>
  </si>
  <si>
    <t>Reduction of usable storage for data backup and file storage.</t>
  </si>
  <si>
    <t>A demilitarized zone (DMZ) is a perimeter network that would protect the KJS internal network from untrusted network traffic.  It separates the internal servers from the public facing servers and creates a buffer between the internet and the KJS private network. This project would require 2 servers ($26,558/EA) to host the public facing virtual servers.</t>
  </si>
  <si>
    <t>Public Safety Building</t>
  </si>
  <si>
    <t>A DMZ network will protect KJS systems and resources by keeping the internal networks separate from the public facing systems that could be targeted by attackers.</t>
  </si>
  <si>
    <t>Security breach of KJS Systems</t>
  </si>
  <si>
    <t>Public Safety Building &amp; KCC</t>
  </si>
  <si>
    <t>Replacement item.</t>
  </si>
  <si>
    <t>Firewalls have an end-of-live date of 2031.  Replacing firewalls purchased in 2021. Cost includes migration services and 1 YR Warranty and Support. 
2x Firewall Fortinet 200G - $20,364 
2x Conversion - $626
Professional Training: $2,000</t>
  </si>
  <si>
    <t xml:space="preserve">The firewall is the first line of defense against security attacks and intrusion.  It is also used for URL filtering (white-listing websites) and intrusion prevention.  The current firewalls will be end of life in 2031 . </t>
  </si>
  <si>
    <t>The core switches are high capacity switches positioned within the backbone or physical core of the KJS network. The core switches serve as the gateway to the Internet and the rest of the KJS network. The core switches are configured as a cluster of two switches for redundancy. (PSB: Qty 2) (KCC: Qty 2)</t>
  </si>
  <si>
    <t>Replacement item for end of life switches</t>
  </si>
  <si>
    <t>End of life switches will no longer receive security updates and patches</t>
  </si>
  <si>
    <t xml:space="preserve">The expected lifetime of a network switch is 3 - 5 years.  </t>
  </si>
  <si>
    <t>Increase in degradation of network services due to aging and unsupported hardware.</t>
  </si>
  <si>
    <t>A demilitarized zone (DMZ) is a perimeter network that would protect the KJS internal network from untrusted network traffic.  It separates the internal servers from the public facing servers and creates a buffer between the internet and the KJS private network. This project would require 2 servers ($26,558/EA)  to host the public facing virtual servers</t>
  </si>
  <si>
    <t>Replacement for servers with hardware warranties. Host Server for Virtual Servers = (PSB: Qty 4) (KCC: Qty 3) = $418,210
Replacement for SAN PowerStore storage for KCC and PSB = $406,873
Tyler Migration Services to move application to new servers - $82,500   
Professional services and migration to new PowerStore - $13,053
3 Year Support and Maintenance - $100,591</t>
  </si>
  <si>
    <t>Kenosha Joint Services
Detail Asset Request Form for Asset Value $5,000 and Above
2027-2036 Capital Expenditure Program for Planning Purposes Only</t>
  </si>
  <si>
    <t>Kenosha Joint Services 
2027-2036 Ten Year Capital Expenditure Plan
Asset Value $300-$4,999</t>
  </si>
  <si>
    <t>Kenosha Joint Services 
2027-2036 Ten Year Capital Expenditure Plan
Asset Value $5,000 and Above</t>
  </si>
  <si>
    <t>Replacement schedule to replace out of warranty and end of life switches. Currently (4) switches will be end-of-life in 2027.  Estimated cost is $5390 per switch and an additional $2002 per switch for redundant power supplies.</t>
  </si>
  <si>
    <t xml:space="preserve">Obtain a two year warranty extension on servers and PowerStore. Approximate cost is $60,000 for the (8) servers and $60,000 for the (2) PowerStores. Devices will then be at end of life and no longer supported.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</si>
</sst>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_);_(@_)"/>
    <numFmt numFmtId="165" formatCode="\$#,##0"/>
    <numFmt numFmtId="166" formatCode="\$#,##0_);[Red]&quot;($&quot;#,##0\)"/>
  </numFmts>
  <fonts count="12" x14ac:knownFonts="1">
    <font>
      <sz val="11"/>
      <color theme="1"/>
      <name val="Calibri"/>
    </font>
    <font>
      <sz val="10"/>
      <name val="Arial"/>
    </font>
    <font>
      <sz val="11"/>
      <color theme="1"/>
      <name val="Arial"/>
    </font>
    <font>
      <b/>
      <sz val="18"/>
      <name val="Arial"/>
    </font>
    <font>
      <b/>
      <sz val="10"/>
      <name val="Arial"/>
    </font>
    <font>
      <sz val="11.5"/>
      <color theme="1"/>
      <name val="Arial"/>
    </font>
    <font>
      <b/>
      <sz val="14"/>
      <name val="Arial"/>
    </font>
    <font>
      <sz val="11.5"/>
      <name val="Arial"/>
    </font>
    <font>
      <b/>
      <sz val="11.5"/>
      <name val="Arial"/>
    </font>
    <font>
      <b/>
      <i/>
      <sz val="11.5"/>
      <name val="Arial"/>
    </font>
    <font>
      <sz val="11"/>
      <color theme="1"/>
      <name val="Calibri"/>
    </font>
    <font>
      <sz val="10"/>
      <name val="Arial"/>
      <family val="2"/>
    </font>
  </fonts>
  <fills count="3">
    <fill>
      <patternFill patternType="none"/>
    </fill>
    <fill>
      <patternFill patternType="gray125"/>
    </fill>
    <fill>
      <patternFill patternType="solid">
        <fgColor theme="0" tint="-4.9989318521683403E-2"/>
        <bgColor indexed="65"/>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right style="thin">
        <color auto="1"/>
      </right>
      <top/>
      <bottom style="thin">
        <color auto="1"/>
      </bottom>
      <diagonal/>
    </border>
    <border>
      <left style="thin">
        <color auto="1"/>
      </left>
      <right/>
      <top/>
      <bottom style="thin">
        <color auto="1"/>
      </bottom>
      <diagonal/>
    </border>
  </borders>
  <cellStyleXfs count="4">
    <xf numFmtId="0" fontId="0" fillId="0" borderId="0"/>
    <xf numFmtId="164" fontId="10" fillId="0" borderId="0" applyBorder="0" applyProtection="0"/>
    <xf numFmtId="0" fontId="1" fillId="0" borderId="0"/>
    <xf numFmtId="0" fontId="1" fillId="0" borderId="0"/>
  </cellStyleXfs>
  <cellXfs count="72">
    <xf numFmtId="0" fontId="0" fillId="0" borderId="0" xfId="0"/>
    <xf numFmtId="0" fontId="2" fillId="0" borderId="0" xfId="0" applyFont="1"/>
    <xf numFmtId="0" fontId="4" fillId="0" borderId="0" xfId="3" applyFont="1"/>
    <xf numFmtId="0" fontId="1" fillId="0" borderId="0" xfId="3"/>
    <xf numFmtId="0" fontId="5" fillId="0" borderId="0" xfId="0" applyFont="1"/>
    <xf numFmtId="0" fontId="6" fillId="0" borderId="0" xfId="3" applyFont="1"/>
    <xf numFmtId="0" fontId="7" fillId="0" borderId="0" xfId="3" applyFont="1"/>
    <xf numFmtId="0" fontId="8" fillId="0" borderId="1" xfId="3" applyFont="1" applyBorder="1" applyAlignment="1">
      <alignment vertical="center"/>
    </xf>
    <xf numFmtId="0" fontId="8" fillId="0" borderId="1" xfId="3" applyFont="1" applyBorder="1" applyAlignment="1">
      <alignment horizontal="center" vertical="center" wrapText="1"/>
    </xf>
    <xf numFmtId="0" fontId="8" fillId="0" borderId="3" xfId="3" applyFont="1" applyBorder="1"/>
    <xf numFmtId="0" fontId="8" fillId="0" borderId="3" xfId="3" applyFont="1" applyBorder="1" applyAlignment="1">
      <alignment horizontal="center"/>
    </xf>
    <xf numFmtId="0" fontId="9" fillId="0" borderId="3" xfId="3" applyFont="1" applyBorder="1" applyAlignment="1">
      <alignment horizontal="center"/>
    </xf>
    <xf numFmtId="0" fontId="7" fillId="0" borderId="2" xfId="0" applyFont="1" applyBorder="1"/>
    <xf numFmtId="0" fontId="7" fillId="0" borderId="3" xfId="0" applyFont="1" applyBorder="1" applyAlignment="1">
      <alignment horizontal="center"/>
    </xf>
    <xf numFmtId="165" fontId="5" fillId="0" borderId="3" xfId="0" applyNumberFormat="1" applyFont="1" applyBorder="1"/>
    <xf numFmtId="165" fontId="7" fillId="0" borderId="3" xfId="3" applyNumberFormat="1" applyFont="1" applyBorder="1"/>
    <xf numFmtId="165" fontId="7" fillId="0" borderId="2" xfId="3" applyNumberFormat="1" applyFont="1" applyBorder="1"/>
    <xf numFmtId="0" fontId="7" fillId="0" borderId="1" xfId="3" applyFont="1" applyBorder="1"/>
    <xf numFmtId="0" fontId="7" fillId="0" borderId="3" xfId="3" applyFont="1" applyBorder="1" applyAlignment="1">
      <alignment horizontal="center"/>
    </xf>
    <xf numFmtId="165" fontId="7" fillId="0" borderId="2" xfId="1" applyNumberFormat="1" applyFont="1" applyBorder="1" applyProtection="1"/>
    <xf numFmtId="0" fontId="7" fillId="0" borderId="2" xfId="3" applyFont="1" applyBorder="1" applyAlignment="1">
      <alignment horizontal="center"/>
    </xf>
    <xf numFmtId="165" fontId="7" fillId="0" borderId="4" xfId="1" applyNumberFormat="1" applyFont="1" applyBorder="1"/>
    <xf numFmtId="165" fontId="7" fillId="0" borderId="0" xfId="1" applyNumberFormat="1" applyFont="1"/>
    <xf numFmtId="0" fontId="0" fillId="0" borderId="5" xfId="0" applyBorder="1"/>
    <xf numFmtId="0" fontId="7" fillId="0" borderId="2" xfId="0" applyFont="1" applyBorder="1" applyAlignment="1">
      <alignment horizontal="center"/>
    </xf>
    <xf numFmtId="165" fontId="5" fillId="0" borderId="2" xfId="0" applyNumberFormat="1" applyFont="1" applyBorder="1"/>
    <xf numFmtId="165" fontId="7" fillId="0" borderId="0" xfId="3" applyNumberFormat="1" applyFont="1"/>
    <xf numFmtId="0" fontId="6" fillId="0" borderId="0" xfId="0" applyFont="1"/>
    <xf numFmtId="0" fontId="7" fillId="0" borderId="6" xfId="3" applyFont="1" applyBorder="1"/>
    <xf numFmtId="0" fontId="7" fillId="0" borderId="7" xfId="3" applyFont="1" applyBorder="1"/>
    <xf numFmtId="165" fontId="7" fillId="0" borderId="7" xfId="3" applyNumberFormat="1" applyFont="1" applyBorder="1"/>
    <xf numFmtId="0" fontId="7" fillId="0" borderId="3" xfId="0" applyFont="1" applyBorder="1"/>
    <xf numFmtId="0" fontId="1" fillId="0" borderId="0" xfId="2"/>
    <xf numFmtId="0" fontId="4" fillId="0" borderId="0" xfId="2" applyFont="1"/>
    <xf numFmtId="166" fontId="4" fillId="0" borderId="0" xfId="2" applyNumberFormat="1" applyFont="1"/>
    <xf numFmtId="165" fontId="4" fillId="0" borderId="10" xfId="2" applyNumberFormat="1" applyFont="1" applyBorder="1"/>
    <xf numFmtId="0" fontId="1" fillId="0" borderId="7" xfId="2" applyBorder="1"/>
    <xf numFmtId="165" fontId="1" fillId="0" borderId="7" xfId="2" applyNumberFormat="1" applyBorder="1"/>
    <xf numFmtId="0" fontId="1" fillId="0" borderId="4" xfId="2" applyBorder="1"/>
    <xf numFmtId="0" fontId="4" fillId="0" borderId="1" xfId="2" applyFont="1" applyBorder="1" applyAlignment="1">
      <alignment horizontal="center"/>
    </xf>
    <xf numFmtId="0" fontId="4" fillId="0" borderId="1" xfId="2" applyFont="1" applyBorder="1"/>
    <xf numFmtId="0" fontId="4" fillId="0" borderId="3" xfId="2" applyFont="1" applyBorder="1" applyAlignment="1">
      <alignment horizontal="center"/>
    </xf>
    <xf numFmtId="165" fontId="1" fillId="0" borderId="2" xfId="2" applyNumberFormat="1" applyBorder="1"/>
    <xf numFmtId="165" fontId="4" fillId="0" borderId="2" xfId="2" applyNumberFormat="1" applyFont="1" applyBorder="1"/>
    <xf numFmtId="165" fontId="1" fillId="0" borderId="3" xfId="2" applyNumberFormat="1" applyBorder="1"/>
    <xf numFmtId="165" fontId="1" fillId="0" borderId="10" xfId="2" applyNumberFormat="1" applyBorder="1"/>
    <xf numFmtId="0" fontId="1" fillId="0" borderId="0" xfId="2" applyAlignment="1">
      <alignment vertical="top"/>
    </xf>
    <xf numFmtId="0" fontId="7" fillId="0" borderId="0" xfId="0" applyFont="1"/>
    <xf numFmtId="0" fontId="7" fillId="0" borderId="0" xfId="0" applyFont="1" applyAlignment="1">
      <alignment horizontal="center"/>
    </xf>
    <xf numFmtId="165" fontId="5" fillId="0" borderId="0" xfId="0" applyNumberFormat="1" applyFont="1"/>
    <xf numFmtId="0" fontId="7" fillId="0" borderId="2" xfId="3" applyFont="1" applyBorder="1"/>
    <xf numFmtId="165" fontId="7" fillId="0" borderId="7" xfId="2" applyNumberFormat="1" applyFont="1" applyBorder="1"/>
    <xf numFmtId="165" fontId="7" fillId="0" borderId="2" xfId="2" applyNumberFormat="1" applyFont="1" applyBorder="1"/>
    <xf numFmtId="0" fontId="3" fillId="0" borderId="0" xfId="3" applyFont="1" applyAlignment="1">
      <alignment horizontal="center" wrapText="1"/>
    </xf>
    <xf numFmtId="0" fontId="9" fillId="2" borderId="2" xfId="3" applyFont="1" applyFill="1" applyBorder="1" applyAlignment="1">
      <alignment horizontal="center" vertical="center" wrapText="1"/>
    </xf>
    <xf numFmtId="0" fontId="6" fillId="0" borderId="0" xfId="2" applyFont="1" applyAlignment="1">
      <alignment horizontal="center" vertical="center" wrapText="1"/>
    </xf>
    <xf numFmtId="0" fontId="4" fillId="0" borderId="0" xfId="2" applyFont="1" applyAlignment="1">
      <alignment horizontal="left"/>
    </xf>
    <xf numFmtId="0" fontId="1" fillId="0" borderId="4" xfId="2" applyBorder="1" applyAlignment="1">
      <alignment horizontal="center"/>
    </xf>
    <xf numFmtId="0" fontId="4" fillId="0" borderId="5" xfId="2" applyFont="1" applyBorder="1" applyAlignment="1">
      <alignment horizontal="left"/>
    </xf>
    <xf numFmtId="0" fontId="1" fillId="0" borderId="4" xfId="2" applyBorder="1" applyAlignment="1">
      <alignment horizontal="left" vertical="top" wrapText="1"/>
    </xf>
    <xf numFmtId="0" fontId="1" fillId="0" borderId="11" xfId="2" applyBorder="1" applyAlignment="1">
      <alignment horizontal="left" vertical="top"/>
    </xf>
    <xf numFmtId="0" fontId="1" fillId="0" borderId="5" xfId="2" applyBorder="1" applyAlignment="1">
      <alignment horizontal="left"/>
    </xf>
    <xf numFmtId="0" fontId="4" fillId="0" borderId="4" xfId="2" applyFont="1" applyBorder="1" applyAlignment="1">
      <alignment horizontal="center"/>
    </xf>
    <xf numFmtId="0" fontId="1" fillId="0" borderId="0" xfId="2" applyAlignment="1">
      <alignment vertical="top"/>
    </xf>
    <xf numFmtId="0" fontId="1" fillId="0" borderId="0" xfId="2" applyAlignment="1">
      <alignment horizontal="left" vertical="top"/>
    </xf>
    <xf numFmtId="0" fontId="4" fillId="0" borderId="8" xfId="2" applyFont="1" applyBorder="1" applyAlignment="1">
      <alignment horizontal="left"/>
    </xf>
    <xf numFmtId="0" fontId="4" fillId="0" borderId="9" xfId="2" applyFont="1" applyBorder="1" applyAlignment="1">
      <alignment horizontal="left"/>
    </xf>
    <xf numFmtId="0" fontId="4" fillId="0" borderId="0" xfId="2" applyFont="1" applyAlignment="1">
      <alignment horizontal="center"/>
    </xf>
    <xf numFmtId="0" fontId="11" fillId="0" borderId="0" xfId="2" applyFont="1" applyAlignment="1">
      <alignment horizontal="left" vertical="top" wrapText="1"/>
    </xf>
    <xf numFmtId="0" fontId="1" fillId="0" borderId="0" xfId="2" applyAlignment="1">
      <alignment horizontal="left" vertical="top" wrapText="1"/>
    </xf>
    <xf numFmtId="0" fontId="11" fillId="0" borderId="4" xfId="2" applyFont="1" applyBorder="1" applyAlignment="1">
      <alignment horizontal="left" vertical="top" wrapText="1"/>
    </xf>
    <xf numFmtId="0" fontId="4" fillId="0" borderId="0" xfId="2" applyFont="1" applyAlignment="1">
      <alignment horizontal="center" vertical="top" wrapText="1"/>
    </xf>
  </cellXfs>
  <cellStyles count="4">
    <cellStyle name="Currency" xfId="1" builtinId="4"/>
    <cellStyle name="Normal" xfId="0" builtinId="0"/>
    <cellStyle name="Normal 2" xfId="2" xr:uid="{00000000-0005-0000-0000-00000200000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14"/>
  <sheetViews>
    <sheetView showGridLines="0" tabSelected="1" topLeftCell="A5" workbookViewId="0">
      <selection activeCell="A6" sqref="A6"/>
    </sheetView>
  </sheetViews>
  <sheetFormatPr defaultColWidth="9.109375" defaultRowHeight="14.25" customHeight="1" x14ac:dyDescent="0.25"/>
  <cols>
    <col min="1" max="1" width="53.109375" style="1" customWidth="1"/>
    <col min="2" max="2" width="15.6640625" style="1" customWidth="1"/>
    <col min="3" max="12" width="12.6640625" style="1" customWidth="1"/>
    <col min="13" max="13" width="15.6640625" style="1" customWidth="1"/>
    <col min="14" max="16384" width="9.109375" style="1"/>
  </cols>
  <sheetData>
    <row r="1" spans="1:13" ht="72.75" customHeight="1" x14ac:dyDescent="0.4">
      <c r="A1" s="53" t="s">
        <v>114</v>
      </c>
      <c r="B1" s="53"/>
      <c r="C1" s="53"/>
      <c r="D1" s="53"/>
      <c r="E1" s="53"/>
      <c r="F1" s="53"/>
      <c r="G1" s="53"/>
      <c r="H1" s="53"/>
      <c r="I1" s="53"/>
      <c r="J1" s="53"/>
      <c r="K1" s="53"/>
      <c r="L1" s="53"/>
      <c r="M1" s="53"/>
    </row>
    <row r="2" spans="1:13" ht="13.8" x14ac:dyDescent="0.25">
      <c r="A2" s="2"/>
      <c r="B2" s="3"/>
      <c r="C2" s="3"/>
      <c r="D2" s="3"/>
      <c r="E2" s="3"/>
      <c r="F2" s="3"/>
      <c r="G2" s="3"/>
      <c r="H2" s="3"/>
      <c r="I2" s="3"/>
      <c r="J2" s="3"/>
      <c r="K2" s="3"/>
      <c r="L2" s="3"/>
      <c r="M2" s="3"/>
    </row>
    <row r="3" spans="1:13" ht="13.8" x14ac:dyDescent="0.25">
      <c r="A3" s="3"/>
      <c r="B3" s="3"/>
      <c r="C3" s="3"/>
      <c r="D3" s="3"/>
      <c r="E3" s="3"/>
      <c r="F3" s="3"/>
      <c r="G3" s="3"/>
      <c r="H3" s="3"/>
      <c r="I3" s="3"/>
      <c r="J3" s="3"/>
      <c r="K3" s="3"/>
      <c r="L3" s="3"/>
      <c r="M3" s="3"/>
    </row>
    <row r="4" spans="1:13" s="4" customFormat="1" ht="25.5" customHeight="1" x14ac:dyDescent="0.3">
      <c r="A4" s="5" t="s">
        <v>0</v>
      </c>
      <c r="B4" s="6"/>
      <c r="C4" s="6"/>
      <c r="D4" s="6"/>
      <c r="E4" s="6"/>
      <c r="F4" s="6"/>
      <c r="G4" s="6"/>
      <c r="H4" s="6"/>
      <c r="I4" s="6"/>
      <c r="J4" s="6"/>
      <c r="K4" s="6"/>
      <c r="L4" s="6"/>
      <c r="M4" s="6"/>
    </row>
    <row r="5" spans="1:13" s="4" customFormat="1" ht="31.5" customHeight="1" x14ac:dyDescent="0.25">
      <c r="A5" s="7"/>
      <c r="B5" s="7"/>
      <c r="C5" s="8" t="s">
        <v>1</v>
      </c>
      <c r="D5" s="54" t="s">
        <v>2</v>
      </c>
      <c r="E5" s="54"/>
      <c r="F5" s="54"/>
      <c r="G5" s="54"/>
      <c r="H5" s="54"/>
      <c r="I5" s="54"/>
      <c r="J5" s="54"/>
      <c r="K5" s="54"/>
      <c r="L5" s="54"/>
      <c r="M5" s="8" t="s">
        <v>3</v>
      </c>
    </row>
    <row r="6" spans="1:13" s="4" customFormat="1" ht="25.5" customHeight="1" x14ac:dyDescent="0.3">
      <c r="A6" s="9" t="s">
        <v>4</v>
      </c>
      <c r="B6" s="9" t="s">
        <v>5</v>
      </c>
      <c r="C6" s="10">
        <v>2027</v>
      </c>
      <c r="D6" s="11">
        <f t="shared" ref="D6:L6" si="0">C6+1</f>
        <v>2028</v>
      </c>
      <c r="E6" s="11">
        <f t="shared" si="0"/>
        <v>2029</v>
      </c>
      <c r="F6" s="11">
        <f t="shared" si="0"/>
        <v>2030</v>
      </c>
      <c r="G6" s="11">
        <f t="shared" si="0"/>
        <v>2031</v>
      </c>
      <c r="H6" s="11">
        <f t="shared" si="0"/>
        <v>2032</v>
      </c>
      <c r="I6" s="11">
        <f t="shared" si="0"/>
        <v>2033</v>
      </c>
      <c r="J6" s="11">
        <f t="shared" si="0"/>
        <v>2034</v>
      </c>
      <c r="K6" s="11">
        <f t="shared" si="0"/>
        <v>2035</v>
      </c>
      <c r="L6" s="11">
        <f t="shared" si="0"/>
        <v>2036</v>
      </c>
      <c r="M6" s="10" t="s">
        <v>6</v>
      </c>
    </row>
    <row r="7" spans="1:13" s="4" customFormat="1" ht="25.5" customHeight="1" x14ac:dyDescent="0.25">
      <c r="A7" s="12" t="s">
        <v>7</v>
      </c>
      <c r="B7" s="13" t="s">
        <v>8</v>
      </c>
      <c r="C7" s="14">
        <v>2418</v>
      </c>
      <c r="D7" s="14">
        <v>2600</v>
      </c>
      <c r="E7" s="14">
        <v>2600</v>
      </c>
      <c r="F7" s="14">
        <v>2600</v>
      </c>
      <c r="G7" s="14">
        <v>2600</v>
      </c>
      <c r="H7" s="14">
        <v>2600</v>
      </c>
      <c r="I7" s="14">
        <v>2600</v>
      </c>
      <c r="J7" s="14">
        <v>2600</v>
      </c>
      <c r="K7" s="14">
        <v>2600</v>
      </c>
      <c r="L7" s="14">
        <v>2600</v>
      </c>
      <c r="M7" s="15">
        <f t="shared" ref="M7:M9" si="1">SUM(C7:L7)</f>
        <v>25818</v>
      </c>
    </row>
    <row r="8" spans="1:13" s="4" customFormat="1" ht="25.5" customHeight="1" x14ac:dyDescent="0.25">
      <c r="A8" s="12" t="s">
        <v>9</v>
      </c>
      <c r="B8" s="13" t="s">
        <v>8</v>
      </c>
      <c r="C8" s="14" t="s">
        <v>10</v>
      </c>
      <c r="D8" s="14">
        <v>21780</v>
      </c>
      <c r="E8" s="15">
        <v>23598</v>
      </c>
      <c r="F8" s="15">
        <v>28318</v>
      </c>
      <c r="G8" s="16" t="s">
        <v>10</v>
      </c>
      <c r="H8" s="15" t="s">
        <v>10</v>
      </c>
      <c r="I8" s="15">
        <v>43560</v>
      </c>
      <c r="J8" s="15">
        <v>47196</v>
      </c>
      <c r="K8" s="15">
        <v>56636</v>
      </c>
      <c r="L8" s="15"/>
      <c r="M8" s="15">
        <f t="shared" ref="M8" si="2">SUM(C8:L8)</f>
        <v>221088</v>
      </c>
    </row>
    <row r="9" spans="1:13" s="4" customFormat="1" ht="25.5" customHeight="1" x14ac:dyDescent="0.25">
      <c r="A9" s="12" t="s">
        <v>11</v>
      </c>
      <c r="B9" s="13" t="s">
        <v>8</v>
      </c>
      <c r="C9" s="14">
        <v>8388</v>
      </c>
      <c r="D9" s="14">
        <v>8052</v>
      </c>
      <c r="E9" s="14"/>
      <c r="F9" s="14" t="s">
        <v>10</v>
      </c>
      <c r="G9" s="16" t="s">
        <v>10</v>
      </c>
      <c r="H9" s="16">
        <v>15250</v>
      </c>
      <c r="I9" s="15">
        <v>18300</v>
      </c>
      <c r="J9" s="15">
        <v>14640</v>
      </c>
      <c r="K9" s="15" t="s">
        <v>10</v>
      </c>
      <c r="L9" s="15"/>
      <c r="M9" s="15">
        <f t="shared" si="1"/>
        <v>64630</v>
      </c>
    </row>
    <row r="10" spans="1:13" s="4" customFormat="1" ht="25.5" customHeight="1" x14ac:dyDescent="0.25">
      <c r="A10" s="17" t="s">
        <v>12</v>
      </c>
      <c r="B10" s="18" t="s">
        <v>8</v>
      </c>
      <c r="C10" s="19" t="s">
        <v>10</v>
      </c>
      <c r="D10" s="19">
        <v>1184</v>
      </c>
      <c r="E10" s="19"/>
      <c r="F10" s="19"/>
      <c r="G10" s="19" t="s">
        <v>10</v>
      </c>
      <c r="H10" s="19" t="s">
        <v>10</v>
      </c>
      <c r="I10" s="19" t="s">
        <v>10</v>
      </c>
      <c r="J10" s="19">
        <v>1296</v>
      </c>
      <c r="K10" s="19"/>
      <c r="L10" s="19" t="s">
        <v>10</v>
      </c>
      <c r="M10" s="15">
        <f t="shared" ref="M10:M37" si="3">SUM(C10:L10)</f>
        <v>2480</v>
      </c>
    </row>
    <row r="11" spans="1:13" s="4" customFormat="1" ht="25.5" customHeight="1" x14ac:dyDescent="0.25">
      <c r="A11" s="17" t="s">
        <v>13</v>
      </c>
      <c r="B11" s="18" t="s">
        <v>8</v>
      </c>
      <c r="C11" s="19"/>
      <c r="D11" s="19"/>
      <c r="E11" s="19"/>
      <c r="F11" s="19">
        <v>48640</v>
      </c>
      <c r="G11" s="19"/>
      <c r="H11" s="19"/>
      <c r="I11" s="19" t="s">
        <v>10</v>
      </c>
      <c r="J11" s="19"/>
      <c r="K11" s="19">
        <v>97280</v>
      </c>
      <c r="L11" s="19"/>
      <c r="M11" s="15">
        <f t="shared" si="3"/>
        <v>145920</v>
      </c>
    </row>
    <row r="12" spans="1:13" s="4" customFormat="1" ht="25.5" customHeight="1" x14ac:dyDescent="0.25">
      <c r="A12" s="17" t="s">
        <v>14</v>
      </c>
      <c r="B12" s="20" t="s">
        <v>8</v>
      </c>
      <c r="C12" s="19"/>
      <c r="D12" s="19"/>
      <c r="E12" s="19"/>
      <c r="F12" s="19">
        <v>7328</v>
      </c>
      <c r="G12" s="19"/>
      <c r="H12" s="19"/>
      <c r="I12" s="19" t="s">
        <v>10</v>
      </c>
      <c r="J12" s="19"/>
      <c r="K12" s="19">
        <v>14656</v>
      </c>
      <c r="L12" s="19"/>
      <c r="M12" s="15">
        <f t="shared" si="3"/>
        <v>21984</v>
      </c>
    </row>
    <row r="13" spans="1:13" s="4" customFormat="1" ht="25.5" customHeight="1" x14ac:dyDescent="0.25">
      <c r="A13" s="17" t="s">
        <v>15</v>
      </c>
      <c r="B13" s="20" t="s">
        <v>8</v>
      </c>
      <c r="C13" s="19"/>
      <c r="D13" s="19"/>
      <c r="E13" s="19"/>
      <c r="F13" s="19">
        <v>864</v>
      </c>
      <c r="G13" s="19"/>
      <c r="H13" s="19"/>
      <c r="I13" s="19" t="s">
        <v>10</v>
      </c>
      <c r="J13" s="19"/>
      <c r="K13" s="19">
        <v>1728</v>
      </c>
      <c r="L13" s="19"/>
      <c r="M13" s="15">
        <f t="shared" si="3"/>
        <v>2592</v>
      </c>
    </row>
    <row r="14" spans="1:13" s="4" customFormat="1" ht="25.5" customHeight="1" x14ac:dyDescent="0.25">
      <c r="A14" s="17" t="s">
        <v>16</v>
      </c>
      <c r="B14" s="18" t="s">
        <v>8</v>
      </c>
      <c r="C14" s="19"/>
      <c r="D14" s="19" t="s">
        <v>10</v>
      </c>
      <c r="E14" s="19">
        <v>11538</v>
      </c>
      <c r="F14" s="19" t="s">
        <v>10</v>
      </c>
      <c r="G14" s="19"/>
      <c r="H14" s="19" t="s">
        <v>10</v>
      </c>
      <c r="I14" s="19"/>
      <c r="J14" s="19">
        <v>23076</v>
      </c>
      <c r="K14" s="19"/>
      <c r="L14" s="19"/>
      <c r="M14" s="15">
        <f t="shared" si="3"/>
        <v>34614</v>
      </c>
    </row>
    <row r="15" spans="1:13" s="4" customFormat="1" ht="25.5" customHeight="1" x14ac:dyDescent="0.25">
      <c r="A15" s="17" t="s">
        <v>17</v>
      </c>
      <c r="B15" s="18" t="s">
        <v>8</v>
      </c>
      <c r="C15" s="19"/>
      <c r="D15" s="19" t="s">
        <v>10</v>
      </c>
      <c r="E15" s="19">
        <v>55533</v>
      </c>
      <c r="F15" s="19"/>
      <c r="G15" s="19"/>
      <c r="H15" s="19" t="s">
        <v>10</v>
      </c>
      <c r="I15" s="19"/>
      <c r="J15" s="19">
        <v>111066</v>
      </c>
      <c r="K15" s="19"/>
      <c r="L15" s="19"/>
      <c r="M15" s="15">
        <f t="shared" si="3"/>
        <v>166599</v>
      </c>
    </row>
    <row r="16" spans="1:13" s="4" customFormat="1" ht="25.5" customHeight="1" x14ac:dyDescent="0.25">
      <c r="A16" s="17" t="s">
        <v>18</v>
      </c>
      <c r="B16" s="18" t="s">
        <v>8</v>
      </c>
      <c r="C16" s="19"/>
      <c r="D16" s="19" t="s">
        <v>10</v>
      </c>
      <c r="E16" s="19">
        <v>6412</v>
      </c>
      <c r="F16" s="19" t="s">
        <v>10</v>
      </c>
      <c r="G16" s="19"/>
      <c r="H16" s="19" t="s">
        <v>10</v>
      </c>
      <c r="I16" s="19"/>
      <c r="J16" s="19">
        <v>12824</v>
      </c>
      <c r="K16" s="19"/>
      <c r="L16" s="19"/>
      <c r="M16" s="15">
        <f t="shared" si="3"/>
        <v>19236</v>
      </c>
    </row>
    <row r="17" spans="1:13" s="4" customFormat="1" ht="25.5" customHeight="1" x14ac:dyDescent="0.25">
      <c r="A17" s="17" t="s">
        <v>19</v>
      </c>
      <c r="B17" s="20" t="s">
        <v>8</v>
      </c>
      <c r="C17" s="19"/>
      <c r="D17" s="19" t="s">
        <v>10</v>
      </c>
      <c r="E17" s="19">
        <v>1680</v>
      </c>
      <c r="F17" s="19"/>
      <c r="G17" s="19"/>
      <c r="H17" s="19" t="s">
        <v>10</v>
      </c>
      <c r="I17" s="19"/>
      <c r="J17" s="19">
        <v>3360</v>
      </c>
      <c r="K17" s="19"/>
      <c r="L17" s="19"/>
      <c r="M17" s="15">
        <f t="shared" si="3"/>
        <v>5040</v>
      </c>
    </row>
    <row r="18" spans="1:13" s="4" customFormat="1" ht="25.5" customHeight="1" x14ac:dyDescent="0.25">
      <c r="A18" s="17" t="s">
        <v>20</v>
      </c>
      <c r="B18" s="18" t="s">
        <v>8</v>
      </c>
      <c r="C18" s="19" t="s">
        <v>10</v>
      </c>
      <c r="D18" s="19">
        <v>36480</v>
      </c>
      <c r="E18" s="19"/>
      <c r="F18" s="19"/>
      <c r="G18" s="19"/>
      <c r="H18" s="19"/>
      <c r="I18" s="19">
        <v>72960</v>
      </c>
      <c r="J18" s="19"/>
      <c r="K18" s="19"/>
      <c r="L18" s="19"/>
      <c r="M18" s="15">
        <f t="shared" si="3"/>
        <v>109440</v>
      </c>
    </row>
    <row r="19" spans="1:13" s="4" customFormat="1" ht="25.5" customHeight="1" x14ac:dyDescent="0.25">
      <c r="A19" s="17" t="s">
        <v>21</v>
      </c>
      <c r="B19" s="20" t="s">
        <v>8</v>
      </c>
      <c r="C19" s="19" t="s">
        <v>10</v>
      </c>
      <c r="D19" s="19">
        <v>5496</v>
      </c>
      <c r="E19" s="19"/>
      <c r="F19" s="19"/>
      <c r="G19" s="19"/>
      <c r="H19" s="19"/>
      <c r="I19" s="19">
        <v>10992</v>
      </c>
      <c r="J19" s="19"/>
      <c r="K19" s="19"/>
      <c r="L19" s="19"/>
      <c r="M19" s="15">
        <f t="shared" si="3"/>
        <v>16488</v>
      </c>
    </row>
    <row r="20" spans="1:13" s="4" customFormat="1" ht="25.5" customHeight="1" x14ac:dyDescent="0.25">
      <c r="A20" s="17" t="s">
        <v>22</v>
      </c>
      <c r="B20" s="20" t="s">
        <v>8</v>
      </c>
      <c r="C20" s="19" t="s">
        <v>10</v>
      </c>
      <c r="D20" s="19">
        <v>648</v>
      </c>
      <c r="E20" s="19"/>
      <c r="F20" s="19"/>
      <c r="G20" s="19"/>
      <c r="H20" s="19"/>
      <c r="I20" s="19">
        <v>1296</v>
      </c>
      <c r="J20" s="19"/>
      <c r="K20" s="19"/>
      <c r="L20" s="19"/>
      <c r="M20" s="15">
        <f t="shared" si="3"/>
        <v>1944</v>
      </c>
    </row>
    <row r="21" spans="1:13" s="4" customFormat="1" ht="25.5" customHeight="1" x14ac:dyDescent="0.25">
      <c r="A21" s="17" t="s">
        <v>23</v>
      </c>
      <c r="B21" s="20" t="s">
        <v>8</v>
      </c>
      <c r="C21" s="19"/>
      <c r="D21" s="19"/>
      <c r="E21" s="19" t="s">
        <v>10</v>
      </c>
      <c r="F21" s="19"/>
      <c r="G21" s="19">
        <v>27360</v>
      </c>
      <c r="H21" s="19"/>
      <c r="I21" s="19" t="s">
        <v>10</v>
      </c>
      <c r="J21" s="19"/>
      <c r="K21" s="19"/>
      <c r="L21" s="19">
        <v>54720</v>
      </c>
      <c r="M21" s="15">
        <f t="shared" si="3"/>
        <v>82080</v>
      </c>
    </row>
    <row r="22" spans="1:13" s="4" customFormat="1" ht="25.5" customHeight="1" x14ac:dyDescent="0.25">
      <c r="A22" s="17" t="s">
        <v>24</v>
      </c>
      <c r="B22" s="20" t="s">
        <v>8</v>
      </c>
      <c r="C22" s="19"/>
      <c r="D22" s="19"/>
      <c r="E22" s="19" t="s">
        <v>10</v>
      </c>
      <c r="F22" s="19"/>
      <c r="G22" s="19">
        <v>2061</v>
      </c>
      <c r="H22" s="19"/>
      <c r="I22" s="19" t="s">
        <v>10</v>
      </c>
      <c r="J22" s="19"/>
      <c r="K22" s="19"/>
      <c r="L22" s="19">
        <v>4122</v>
      </c>
      <c r="M22" s="15">
        <f t="shared" si="3"/>
        <v>6183</v>
      </c>
    </row>
    <row r="23" spans="1:13" s="4" customFormat="1" ht="25.5" customHeight="1" x14ac:dyDescent="0.25">
      <c r="A23" s="17" t="s">
        <v>25</v>
      </c>
      <c r="B23" s="20" t="s">
        <v>8</v>
      </c>
      <c r="C23" s="19"/>
      <c r="D23" s="19"/>
      <c r="E23" s="19" t="s">
        <v>10</v>
      </c>
      <c r="F23" s="19"/>
      <c r="G23" s="19">
        <v>972</v>
      </c>
      <c r="H23" s="19"/>
      <c r="I23" s="19" t="s">
        <v>10</v>
      </c>
      <c r="J23" s="19"/>
      <c r="K23" s="19"/>
      <c r="L23" s="19">
        <v>1944</v>
      </c>
      <c r="M23" s="15">
        <f t="shared" si="3"/>
        <v>2916</v>
      </c>
    </row>
    <row r="24" spans="1:13" s="4" customFormat="1" ht="25.5" customHeight="1" x14ac:dyDescent="0.25">
      <c r="A24" s="17" t="s">
        <v>26</v>
      </c>
      <c r="B24" s="18" t="s">
        <v>8</v>
      </c>
      <c r="C24" s="19"/>
      <c r="D24" s="19"/>
      <c r="E24" s="19"/>
      <c r="F24" s="19">
        <v>4800</v>
      </c>
      <c r="G24" s="19"/>
      <c r="H24" s="19"/>
      <c r="I24" s="19"/>
      <c r="J24" s="19"/>
      <c r="K24" s="19">
        <v>9600</v>
      </c>
      <c r="L24" s="19"/>
      <c r="M24" s="15">
        <f t="shared" si="3"/>
        <v>14400</v>
      </c>
    </row>
    <row r="25" spans="1:13" s="4" customFormat="1" ht="25.5" customHeight="1" x14ac:dyDescent="0.25">
      <c r="A25" s="17" t="s">
        <v>27</v>
      </c>
      <c r="B25" s="18" t="s">
        <v>8</v>
      </c>
      <c r="C25" s="19"/>
      <c r="D25" s="19"/>
      <c r="E25" s="19"/>
      <c r="F25" s="19">
        <v>23078</v>
      </c>
      <c r="G25" s="19"/>
      <c r="H25" s="19"/>
      <c r="I25" s="19"/>
      <c r="J25" s="19"/>
      <c r="K25" s="19">
        <v>46156</v>
      </c>
      <c r="L25" s="19"/>
      <c r="M25" s="15">
        <f t="shared" si="3"/>
        <v>69234</v>
      </c>
    </row>
    <row r="26" spans="1:13" s="4" customFormat="1" ht="25.5" customHeight="1" x14ac:dyDescent="0.25">
      <c r="A26" s="17" t="s">
        <v>28</v>
      </c>
      <c r="B26" s="20" t="s">
        <v>8</v>
      </c>
      <c r="C26" s="19"/>
      <c r="D26" s="19"/>
      <c r="E26" s="19"/>
      <c r="F26" s="21">
        <v>7328</v>
      </c>
      <c r="G26" s="19"/>
      <c r="H26" s="19"/>
      <c r="I26" s="19"/>
      <c r="J26" s="19"/>
      <c r="K26" s="21">
        <v>14656</v>
      </c>
      <c r="L26" s="19"/>
      <c r="M26" s="15">
        <f t="shared" si="3"/>
        <v>21984</v>
      </c>
    </row>
    <row r="27" spans="1:13" s="4" customFormat="1" ht="25.5" customHeight="1" x14ac:dyDescent="0.25">
      <c r="A27" s="17" t="s">
        <v>29</v>
      </c>
      <c r="B27" s="20" t="s">
        <v>8</v>
      </c>
      <c r="C27" s="19"/>
      <c r="D27" s="19"/>
      <c r="E27" s="19"/>
      <c r="F27" s="22">
        <v>848</v>
      </c>
      <c r="G27" s="19"/>
      <c r="H27" s="19"/>
      <c r="I27" s="19"/>
      <c r="J27" s="19"/>
      <c r="K27" s="22">
        <v>1696</v>
      </c>
      <c r="L27" s="19"/>
      <c r="M27" s="15">
        <f t="shared" si="3"/>
        <v>2544</v>
      </c>
    </row>
    <row r="28" spans="1:13" s="4" customFormat="1" ht="25.5" customHeight="1" x14ac:dyDescent="0.25">
      <c r="A28" s="17" t="s">
        <v>30</v>
      </c>
      <c r="B28" s="18" t="s">
        <v>8</v>
      </c>
      <c r="C28" s="19"/>
      <c r="D28" s="19">
        <v>3000</v>
      </c>
      <c r="E28" s="19"/>
      <c r="F28" s="19"/>
      <c r="G28" s="19"/>
      <c r="H28" s="19"/>
      <c r="I28" s="19">
        <v>6000</v>
      </c>
      <c r="J28" s="19"/>
      <c r="K28" s="19"/>
      <c r="L28" s="19"/>
      <c r="M28" s="15">
        <f t="shared" si="3"/>
        <v>9000</v>
      </c>
    </row>
    <row r="29" spans="1:13" s="4" customFormat="1" ht="25.5" customHeight="1" x14ac:dyDescent="0.25">
      <c r="A29" s="17" t="s">
        <v>31</v>
      </c>
      <c r="B29" s="18" t="s">
        <v>8</v>
      </c>
      <c r="C29" s="19"/>
      <c r="D29" s="19">
        <v>14424</v>
      </c>
      <c r="E29" s="19"/>
      <c r="F29" s="19" t="s">
        <v>10</v>
      </c>
      <c r="G29" s="19"/>
      <c r="H29" s="19"/>
      <c r="I29" s="19">
        <v>28848</v>
      </c>
      <c r="J29" s="19"/>
      <c r="K29" s="19"/>
      <c r="L29" s="19"/>
      <c r="M29" s="15">
        <f t="shared" si="3"/>
        <v>43272</v>
      </c>
    </row>
    <row r="30" spans="1:13" s="4" customFormat="1" ht="25.5" customHeight="1" x14ac:dyDescent="0.25">
      <c r="A30" s="17" t="s">
        <v>32</v>
      </c>
      <c r="B30" s="20" t="s">
        <v>8</v>
      </c>
      <c r="C30" s="19"/>
      <c r="D30" s="19">
        <v>4580</v>
      </c>
      <c r="E30" s="19"/>
      <c r="G30" s="19"/>
      <c r="H30" s="19"/>
      <c r="I30" s="19">
        <v>9160</v>
      </c>
      <c r="J30" s="19"/>
      <c r="K30" s="19"/>
      <c r="L30" s="19"/>
      <c r="M30" s="15">
        <f t="shared" si="3"/>
        <v>13740</v>
      </c>
    </row>
    <row r="31" spans="1:13" s="4" customFormat="1" ht="25.5" customHeight="1" x14ac:dyDescent="0.3">
      <c r="A31" s="17" t="s">
        <v>33</v>
      </c>
      <c r="B31" s="20" t="s">
        <v>8</v>
      </c>
      <c r="C31" s="19"/>
      <c r="D31" s="19">
        <v>530</v>
      </c>
      <c r="E31" s="19"/>
      <c r="F31" s="23"/>
      <c r="G31" s="19"/>
      <c r="H31" s="19"/>
      <c r="I31" s="19">
        <v>1060</v>
      </c>
      <c r="J31" s="19"/>
      <c r="K31" s="19"/>
      <c r="L31" s="19"/>
      <c r="M31" s="15">
        <f t="shared" si="3"/>
        <v>1590</v>
      </c>
    </row>
    <row r="32" spans="1:13" s="4" customFormat="1" ht="25.5" customHeight="1" x14ac:dyDescent="0.25">
      <c r="A32" s="12" t="s">
        <v>34</v>
      </c>
      <c r="B32" s="24" t="s">
        <v>8</v>
      </c>
      <c r="C32" s="16"/>
      <c r="D32" s="16"/>
      <c r="E32" s="25"/>
      <c r="F32" s="25"/>
      <c r="G32" s="25">
        <v>14777</v>
      </c>
      <c r="H32" s="25"/>
      <c r="I32" s="25"/>
      <c r="J32" s="25" t="s">
        <v>10</v>
      </c>
      <c r="K32" s="25"/>
      <c r="L32" s="25">
        <v>29554</v>
      </c>
      <c r="M32" s="16">
        <f t="shared" si="3"/>
        <v>44331</v>
      </c>
    </row>
    <row r="33" spans="1:13" s="4" customFormat="1" ht="25.5" customHeight="1" x14ac:dyDescent="0.25">
      <c r="A33" s="12" t="s">
        <v>35</v>
      </c>
      <c r="B33" s="24" t="s">
        <v>8</v>
      </c>
      <c r="C33" s="16"/>
      <c r="D33" s="16"/>
      <c r="E33" s="25"/>
      <c r="F33" s="25"/>
      <c r="G33" s="25">
        <v>6552</v>
      </c>
      <c r="H33" s="25"/>
      <c r="I33" s="25"/>
      <c r="J33" s="25" t="s">
        <v>10</v>
      </c>
      <c r="K33" s="25"/>
      <c r="L33" s="25">
        <v>13104</v>
      </c>
      <c r="M33" s="16">
        <f t="shared" si="3"/>
        <v>19656</v>
      </c>
    </row>
    <row r="34" spans="1:13" s="4" customFormat="1" ht="25.5" customHeight="1" x14ac:dyDescent="0.25">
      <c r="A34" s="12" t="s">
        <v>36</v>
      </c>
      <c r="B34" s="24" t="s">
        <v>8</v>
      </c>
      <c r="C34" s="16" t="s">
        <v>10</v>
      </c>
      <c r="D34" s="16">
        <v>8206</v>
      </c>
      <c r="E34" s="25"/>
      <c r="F34" s="25"/>
      <c r="G34" s="25"/>
      <c r="H34" s="25" t="s">
        <v>10</v>
      </c>
      <c r="I34" s="25">
        <v>16412</v>
      </c>
      <c r="J34" s="25" t="s">
        <v>10</v>
      </c>
      <c r="K34" s="25"/>
      <c r="L34" s="25"/>
      <c r="M34" s="16">
        <f t="shared" si="3"/>
        <v>24618</v>
      </c>
    </row>
    <row r="35" spans="1:13" s="4" customFormat="1" ht="25.5" customHeight="1" x14ac:dyDescent="0.25">
      <c r="A35" s="12" t="s">
        <v>37</v>
      </c>
      <c r="B35" s="24" t="s">
        <v>8</v>
      </c>
      <c r="C35" s="16" t="s">
        <v>10</v>
      </c>
      <c r="D35" s="16">
        <v>3640</v>
      </c>
      <c r="E35" s="25"/>
      <c r="F35" s="25"/>
      <c r="G35" s="25"/>
      <c r="H35" s="25" t="s">
        <v>10</v>
      </c>
      <c r="I35" s="25">
        <v>7280</v>
      </c>
      <c r="J35" s="25" t="s">
        <v>10</v>
      </c>
      <c r="K35" s="25"/>
      <c r="L35" s="25"/>
      <c r="M35" s="16">
        <f t="shared" si="3"/>
        <v>10920</v>
      </c>
    </row>
    <row r="36" spans="1:13" s="4" customFormat="1" ht="25.5" customHeight="1" x14ac:dyDescent="0.25">
      <c r="A36" s="12" t="s">
        <v>38</v>
      </c>
      <c r="B36" s="24" t="s">
        <v>8</v>
      </c>
      <c r="C36" s="16"/>
      <c r="D36" s="16"/>
      <c r="E36" s="25">
        <v>27360</v>
      </c>
      <c r="F36" s="25"/>
      <c r="G36" s="25"/>
      <c r="H36" s="25"/>
      <c r="I36" s="25"/>
      <c r="J36" s="25"/>
      <c r="K36" s="25">
        <v>32800</v>
      </c>
      <c r="L36" s="25"/>
      <c r="M36" s="16">
        <f t="shared" si="3"/>
        <v>60160</v>
      </c>
    </row>
    <row r="37" spans="1:13" s="4" customFormat="1" ht="25.5" customHeight="1" x14ac:dyDescent="0.25">
      <c r="A37" s="12" t="s">
        <v>39</v>
      </c>
      <c r="B37" s="24" t="s">
        <v>8</v>
      </c>
      <c r="C37" s="16">
        <v>4070</v>
      </c>
      <c r="D37" s="16">
        <v>4477</v>
      </c>
      <c r="E37" s="25">
        <v>4925</v>
      </c>
      <c r="F37" s="25">
        <v>5418</v>
      </c>
      <c r="G37" s="25">
        <v>5958</v>
      </c>
      <c r="H37" s="25">
        <v>6555</v>
      </c>
      <c r="I37" s="25">
        <v>7210</v>
      </c>
      <c r="J37" s="25">
        <v>7932</v>
      </c>
      <c r="K37" s="25">
        <v>8725</v>
      </c>
      <c r="L37" s="25">
        <v>9597</v>
      </c>
      <c r="M37" s="16">
        <f t="shared" si="3"/>
        <v>64867</v>
      </c>
    </row>
    <row r="38" spans="1:13" s="4" customFormat="1" ht="25.5" customHeight="1" x14ac:dyDescent="0.25">
      <c r="A38" s="47"/>
      <c r="B38" s="48"/>
      <c r="C38" s="26"/>
      <c r="D38" s="26"/>
      <c r="E38" s="49"/>
      <c r="F38" s="49"/>
      <c r="G38" s="49"/>
      <c r="H38" s="49"/>
      <c r="I38" s="49"/>
      <c r="J38" s="49"/>
      <c r="K38" s="49"/>
      <c r="L38" s="49"/>
      <c r="M38" s="26"/>
    </row>
    <row r="39" spans="1:13" s="4" customFormat="1" ht="25.5" customHeight="1" x14ac:dyDescent="0.25">
      <c r="A39" s="6"/>
      <c r="B39" s="6"/>
      <c r="C39" s="26"/>
      <c r="D39" s="26"/>
      <c r="E39" s="26"/>
      <c r="F39" s="26"/>
      <c r="G39" s="26"/>
      <c r="H39" s="26"/>
      <c r="I39" s="26"/>
      <c r="J39" s="26"/>
      <c r="K39" s="26"/>
      <c r="L39" s="26"/>
      <c r="M39" s="26"/>
    </row>
    <row r="40" spans="1:13" s="4" customFormat="1" ht="25.5" customHeight="1" x14ac:dyDescent="0.3">
      <c r="A40" s="27" t="s">
        <v>40</v>
      </c>
      <c r="B40" s="6"/>
      <c r="C40" s="26"/>
      <c r="D40" s="26"/>
      <c r="E40" s="26"/>
      <c r="F40" s="26"/>
      <c r="G40" s="26"/>
      <c r="H40" s="26"/>
      <c r="I40" s="26"/>
      <c r="J40" s="26"/>
      <c r="K40" s="26"/>
      <c r="L40" s="26"/>
      <c r="M40" s="26"/>
    </row>
    <row r="41" spans="1:13" s="4" customFormat="1" ht="25.5" customHeight="1" x14ac:dyDescent="0.25">
      <c r="A41" s="28" t="s">
        <v>41</v>
      </c>
      <c r="B41" s="29"/>
      <c r="C41" s="16">
        <f t="shared" ref="C41:M41" si="4">SUM(C7:C33)</f>
        <v>10806</v>
      </c>
      <c r="D41" s="16">
        <f t="shared" si="4"/>
        <v>98774</v>
      </c>
      <c r="E41" s="16">
        <f t="shared" si="4"/>
        <v>101361</v>
      </c>
      <c r="F41" s="16">
        <f t="shared" si="4"/>
        <v>123804</v>
      </c>
      <c r="G41" s="16">
        <f t="shared" si="4"/>
        <v>54322</v>
      </c>
      <c r="H41" s="16">
        <f t="shared" si="4"/>
        <v>17850</v>
      </c>
      <c r="I41" s="16">
        <f t="shared" si="4"/>
        <v>194776</v>
      </c>
      <c r="J41" s="16">
        <f t="shared" si="4"/>
        <v>216058</v>
      </c>
      <c r="K41" s="16">
        <f t="shared" si="4"/>
        <v>245008</v>
      </c>
      <c r="L41" s="16">
        <f t="shared" si="4"/>
        <v>106044</v>
      </c>
      <c r="M41" s="16">
        <f t="shared" si="4"/>
        <v>1168803</v>
      </c>
    </row>
    <row r="42" spans="1:13" s="4" customFormat="1" ht="25.5" customHeight="1" x14ac:dyDescent="0.25">
      <c r="A42" s="28" t="s">
        <v>42</v>
      </c>
      <c r="B42" s="29"/>
      <c r="C42" s="30"/>
      <c r="D42" s="30"/>
      <c r="E42" s="30"/>
      <c r="F42" s="30"/>
      <c r="G42" s="16"/>
      <c r="H42" s="16"/>
      <c r="I42" s="16"/>
      <c r="J42" s="16"/>
      <c r="K42" s="16"/>
      <c r="L42" s="15"/>
      <c r="M42" s="16">
        <f t="shared" ref="M42:M45" si="5">SUM(C42:L42)</f>
        <v>0</v>
      </c>
    </row>
    <row r="43" spans="1:13" s="4" customFormat="1" ht="25.5" customHeight="1" x14ac:dyDescent="0.25">
      <c r="A43" s="28" t="s">
        <v>43</v>
      </c>
      <c r="B43" s="29"/>
      <c r="C43" s="30"/>
      <c r="D43" s="30"/>
      <c r="E43" s="30"/>
      <c r="F43" s="30"/>
      <c r="G43" s="16"/>
      <c r="H43" s="16"/>
      <c r="I43" s="16"/>
      <c r="J43" s="16"/>
      <c r="K43" s="16"/>
      <c r="L43" s="15"/>
      <c r="M43" s="16">
        <f t="shared" si="5"/>
        <v>0</v>
      </c>
    </row>
    <row r="44" spans="1:13" s="4" customFormat="1" ht="25.5" customHeight="1" x14ac:dyDescent="0.25">
      <c r="A44" s="28" t="s">
        <v>44</v>
      </c>
      <c r="B44" s="29"/>
      <c r="C44" s="30"/>
      <c r="D44" s="30"/>
      <c r="E44" s="30"/>
      <c r="F44" s="30"/>
      <c r="G44" s="16"/>
      <c r="H44" s="16"/>
      <c r="I44" s="16"/>
      <c r="J44" s="16"/>
      <c r="K44" s="16"/>
      <c r="L44" s="15"/>
      <c r="M44" s="16">
        <f t="shared" si="5"/>
        <v>0</v>
      </c>
    </row>
    <row r="45" spans="1:13" s="4" customFormat="1" ht="25.5" customHeight="1" x14ac:dyDescent="0.25">
      <c r="A45" s="28" t="s">
        <v>45</v>
      </c>
      <c r="B45" s="29"/>
      <c r="C45" s="30"/>
      <c r="D45" s="30"/>
      <c r="E45" s="30"/>
      <c r="F45" s="30"/>
      <c r="G45" s="16"/>
      <c r="H45" s="16"/>
      <c r="I45" s="16"/>
      <c r="J45" s="16"/>
      <c r="K45" s="16"/>
      <c r="L45" s="15"/>
      <c r="M45" s="16">
        <f t="shared" si="5"/>
        <v>0</v>
      </c>
    </row>
    <row r="46" spans="1:13" s="4" customFormat="1" ht="25.5" customHeight="1" x14ac:dyDescent="0.25"/>
    <row r="47" spans="1:13" s="4" customFormat="1" ht="25.5" customHeight="1" x14ac:dyDescent="0.25"/>
    <row r="48" spans="1:13" s="4" customFormat="1" ht="25.5" customHeight="1" x14ac:dyDescent="0.25"/>
    <row r="49" s="4" customFormat="1" ht="25.5" customHeight="1" x14ac:dyDescent="0.25"/>
    <row r="50" s="4" customFormat="1" ht="25.5" customHeight="1" x14ac:dyDescent="0.25"/>
    <row r="51" s="4" customFormat="1" ht="25.5" customHeight="1" x14ac:dyDescent="0.25"/>
    <row r="52" s="4" customFormat="1" ht="25.5" customHeight="1" x14ac:dyDescent="0.25"/>
    <row r="53" s="4" customFormat="1" ht="25.5" customHeight="1" x14ac:dyDescent="0.25"/>
    <row r="54" s="4" customFormat="1" ht="25.5" customHeight="1" x14ac:dyDescent="0.25"/>
    <row r="55" s="4" customFormat="1" ht="25.5" customHeight="1" x14ac:dyDescent="0.25"/>
    <row r="56" s="4" customFormat="1" ht="25.5" customHeight="1" x14ac:dyDescent="0.25"/>
    <row r="57" s="4" customFormat="1" ht="25.5" customHeight="1" x14ac:dyDescent="0.25"/>
    <row r="58" s="4" customFormat="1" ht="25.5" customHeight="1" x14ac:dyDescent="0.25"/>
    <row r="59" s="4" customFormat="1" ht="25.5" customHeight="1" x14ac:dyDescent="0.25"/>
    <row r="60" s="4" customFormat="1" ht="25.5" customHeight="1" x14ac:dyDescent="0.25"/>
    <row r="61" s="4" customFormat="1" ht="25.5" customHeight="1" x14ac:dyDescent="0.25"/>
    <row r="62" s="4" customFormat="1" ht="25.5" customHeight="1" x14ac:dyDescent="0.25"/>
    <row r="63" s="4" customFormat="1" ht="25.5" customHeight="1" x14ac:dyDescent="0.25"/>
    <row r="64" s="4" customFormat="1" ht="25.5" customHeight="1" x14ac:dyDescent="0.25"/>
    <row r="65" s="4" customFormat="1" ht="25.5" customHeight="1" x14ac:dyDescent="0.25"/>
    <row r="66" s="4" customFormat="1" ht="25.5" customHeight="1" x14ac:dyDescent="0.25"/>
    <row r="67" s="4" customFormat="1" ht="25.5" customHeight="1" x14ac:dyDescent="0.25"/>
    <row r="68" s="4" customFormat="1" ht="25.5" customHeight="1" x14ac:dyDescent="0.25"/>
    <row r="69" s="4" customFormat="1" ht="25.5" customHeight="1" x14ac:dyDescent="0.25"/>
    <row r="70" s="4" customFormat="1" ht="25.5" customHeight="1" x14ac:dyDescent="0.25"/>
    <row r="71" s="4" customFormat="1" ht="25.5" customHeight="1" x14ac:dyDescent="0.25"/>
    <row r="72" s="4" customFormat="1" ht="25.5" customHeight="1" x14ac:dyDescent="0.25"/>
    <row r="73" s="4" customFormat="1" ht="25.5" customHeight="1" x14ac:dyDescent="0.25"/>
    <row r="74" s="4" customFormat="1" ht="25.5" customHeight="1" x14ac:dyDescent="0.25"/>
    <row r="75" s="4" customFormat="1" ht="25.5" customHeight="1" x14ac:dyDescent="0.25"/>
    <row r="76" s="4" customFormat="1" ht="25.5" customHeight="1" x14ac:dyDescent="0.25"/>
    <row r="77" s="4" customFormat="1" ht="25.5" customHeight="1" x14ac:dyDescent="0.25"/>
    <row r="78" s="4" customFormat="1" ht="25.5" customHeight="1" x14ac:dyDescent="0.25"/>
    <row r="79" s="4" customFormat="1" ht="25.5" customHeight="1" x14ac:dyDescent="0.25"/>
    <row r="80" s="4" customFormat="1" ht="25.5" customHeight="1" x14ac:dyDescent="0.25"/>
    <row r="81" s="4" customFormat="1" ht="25.5" customHeight="1" x14ac:dyDescent="0.25"/>
    <row r="82" s="4" customFormat="1" ht="25.5" customHeight="1" x14ac:dyDescent="0.25"/>
    <row r="83" s="4" customFormat="1" ht="25.5" customHeight="1" x14ac:dyDescent="0.25"/>
    <row r="84" s="4" customFormat="1" ht="25.5" customHeight="1" x14ac:dyDescent="0.25"/>
    <row r="85" s="4" customFormat="1" ht="25.5" customHeight="1" x14ac:dyDescent="0.25"/>
    <row r="86" s="4" customFormat="1" ht="25.5" customHeight="1" x14ac:dyDescent="0.25"/>
    <row r="87" s="4" customFormat="1" ht="25.5" customHeight="1" x14ac:dyDescent="0.25"/>
    <row r="88" s="4" customFormat="1" ht="25.5" customHeight="1" x14ac:dyDescent="0.25"/>
    <row r="89" s="4" customFormat="1" ht="25.5" customHeight="1" x14ac:dyDescent="0.25"/>
    <row r="90" s="4" customFormat="1" ht="25.5" customHeight="1" x14ac:dyDescent="0.25"/>
    <row r="91" s="4" customFormat="1" ht="25.5" customHeight="1" x14ac:dyDescent="0.25"/>
    <row r="92" s="4" customFormat="1" ht="25.5" customHeight="1" x14ac:dyDescent="0.25"/>
    <row r="93" s="4" customFormat="1" ht="25.5" customHeight="1" x14ac:dyDescent="0.25"/>
    <row r="94" s="4" customFormat="1" ht="25.5" customHeight="1" x14ac:dyDescent="0.25"/>
    <row r="95" s="4" customFormat="1" ht="25.5" customHeight="1" x14ac:dyDescent="0.25"/>
    <row r="96" s="4" customFormat="1" ht="25.5" customHeight="1" x14ac:dyDescent="0.25"/>
    <row r="97" s="4" customFormat="1" ht="25.5" customHeight="1" x14ac:dyDescent="0.25"/>
    <row r="98" s="4" customFormat="1" ht="25.5" customHeight="1" x14ac:dyDescent="0.25"/>
    <row r="99" s="4" customFormat="1" ht="25.5" customHeight="1" x14ac:dyDescent="0.25"/>
    <row r="100" s="4" customFormat="1" ht="25.5" customHeight="1" x14ac:dyDescent="0.25"/>
    <row r="101" s="4" customFormat="1" ht="25.5" customHeight="1" x14ac:dyDescent="0.25"/>
    <row r="102" s="4" customFormat="1" ht="25.5" customHeight="1" x14ac:dyDescent="0.25"/>
    <row r="103" s="4" customFormat="1" ht="25.5" customHeight="1" x14ac:dyDescent="0.25"/>
    <row r="104" s="4" customFormat="1" ht="25.5" customHeight="1" x14ac:dyDescent="0.25"/>
    <row r="105" s="4" customFormat="1" ht="25.5" customHeight="1" x14ac:dyDescent="0.25"/>
    <row r="106" s="4" customFormat="1" ht="25.5" customHeight="1" x14ac:dyDescent="0.25"/>
    <row r="107" s="4" customFormat="1" ht="25.5" customHeight="1" x14ac:dyDescent="0.25"/>
    <row r="108" s="4" customFormat="1" ht="25.5" customHeight="1" x14ac:dyDescent="0.25"/>
    <row r="109" s="4" customFormat="1" ht="25.5" customHeight="1" x14ac:dyDescent="0.25"/>
    <row r="110" s="4" customFormat="1" ht="25.5" customHeight="1" x14ac:dyDescent="0.25"/>
    <row r="111" s="4" customFormat="1" ht="25.5" customHeight="1" x14ac:dyDescent="0.25"/>
    <row r="112" s="4" customFormat="1" ht="25.5" customHeight="1" x14ac:dyDescent="0.25"/>
    <row r="113" spans="1:13" ht="25.5" customHeight="1" x14ac:dyDescent="0.25">
      <c r="A113" s="4"/>
      <c r="B113" s="4"/>
      <c r="C113" s="4"/>
      <c r="D113" s="4"/>
      <c r="E113" s="4"/>
      <c r="F113" s="4"/>
      <c r="G113" s="4"/>
      <c r="H113" s="4"/>
      <c r="I113" s="4"/>
      <c r="J113" s="4"/>
      <c r="K113" s="4"/>
      <c r="L113" s="4"/>
      <c r="M113" s="4"/>
    </row>
    <row r="114" spans="1:13" ht="25.5" customHeight="1" x14ac:dyDescent="0.25">
      <c r="A114" s="4"/>
      <c r="B114" s="4"/>
      <c r="C114" s="4"/>
      <c r="D114" s="4"/>
      <c r="E114" s="4"/>
      <c r="F114" s="4"/>
      <c r="G114" s="4"/>
      <c r="H114" s="4"/>
      <c r="I114" s="4"/>
      <c r="J114" s="4"/>
      <c r="K114" s="4"/>
      <c r="L114" s="4"/>
      <c r="M114" s="4"/>
    </row>
  </sheetData>
  <mergeCells count="2">
    <mergeCell ref="A1:M1"/>
    <mergeCell ref="D5:L5"/>
  </mergeCells>
  <printOptions horizontalCentered="1"/>
  <pageMargins left="0.5" right="0.5" top="0.75" bottom="0.75" header="0.51181102362204689" footer="0.51181102362204689"/>
  <pageSetup paperSize="9" scale="65"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048573"/>
  <sheetViews>
    <sheetView workbookViewId="0">
      <selection activeCell="C14" sqref="C14"/>
    </sheetView>
  </sheetViews>
  <sheetFormatPr defaultColWidth="9.109375" defaultRowHeight="14.25" customHeight="1" x14ac:dyDescent="0.25"/>
  <cols>
    <col min="1" max="1" width="46.5546875" style="1" customWidth="1"/>
    <col min="2" max="2" width="15.6640625" style="1" customWidth="1"/>
    <col min="3" max="12" width="12.6640625" style="1" customWidth="1"/>
    <col min="13" max="13" width="15.6640625" style="1" customWidth="1"/>
    <col min="14" max="16384" width="9.109375" style="1"/>
  </cols>
  <sheetData>
    <row r="1" spans="1:13" ht="72.75" customHeight="1" x14ac:dyDescent="0.4">
      <c r="A1" s="53" t="s">
        <v>115</v>
      </c>
      <c r="B1" s="53"/>
      <c r="C1" s="53"/>
      <c r="D1" s="53"/>
      <c r="E1" s="53"/>
      <c r="F1" s="53"/>
      <c r="G1" s="53"/>
      <c r="H1" s="53"/>
      <c r="I1" s="53"/>
      <c r="J1" s="53"/>
      <c r="K1" s="53"/>
      <c r="L1" s="53"/>
      <c r="M1" s="53"/>
    </row>
    <row r="2" spans="1:13" ht="13.8" x14ac:dyDescent="0.25">
      <c r="A2" s="2"/>
      <c r="B2" s="3"/>
      <c r="C2" s="3"/>
      <c r="D2" s="3"/>
      <c r="E2" s="3"/>
      <c r="F2" s="3"/>
      <c r="G2" s="3"/>
      <c r="H2" s="3"/>
      <c r="I2" s="3"/>
      <c r="J2" s="3"/>
      <c r="K2" s="3"/>
      <c r="L2" s="3"/>
      <c r="M2" s="3"/>
    </row>
    <row r="3" spans="1:13" ht="13.8" x14ac:dyDescent="0.25">
      <c r="A3" s="3"/>
      <c r="B3" s="3"/>
      <c r="C3" s="3"/>
      <c r="D3" s="3"/>
      <c r="E3" s="3"/>
      <c r="F3" s="3"/>
      <c r="G3" s="3"/>
      <c r="H3" s="3"/>
      <c r="I3" s="3"/>
      <c r="J3" s="3"/>
      <c r="K3" s="3"/>
      <c r="L3" s="3"/>
      <c r="M3" s="3"/>
    </row>
    <row r="4" spans="1:13" s="4" customFormat="1" ht="25.5" customHeight="1" x14ac:dyDescent="0.3">
      <c r="A4" s="5" t="s">
        <v>0</v>
      </c>
      <c r="B4" s="6"/>
      <c r="C4" s="6"/>
      <c r="D4" s="6"/>
      <c r="E4" s="6"/>
      <c r="F4" s="6"/>
      <c r="G4" s="6"/>
      <c r="H4" s="6"/>
      <c r="I4" s="6"/>
      <c r="J4" s="6"/>
      <c r="K4" s="6"/>
      <c r="L4" s="6"/>
      <c r="M4" s="6"/>
    </row>
    <row r="5" spans="1:13" s="4" customFormat="1" ht="31.5" customHeight="1" x14ac:dyDescent="0.25">
      <c r="A5" s="7"/>
      <c r="B5" s="7"/>
      <c r="C5" s="8" t="s">
        <v>1</v>
      </c>
      <c r="D5" s="54" t="s">
        <v>2</v>
      </c>
      <c r="E5" s="54"/>
      <c r="F5" s="54"/>
      <c r="G5" s="54"/>
      <c r="H5" s="54"/>
      <c r="I5" s="54"/>
      <c r="J5" s="54"/>
      <c r="K5" s="54"/>
      <c r="L5" s="54"/>
      <c r="M5" s="8" t="s">
        <v>3</v>
      </c>
    </row>
    <row r="6" spans="1:13" s="4" customFormat="1" ht="25.5" customHeight="1" x14ac:dyDescent="0.3">
      <c r="A6" s="9" t="s">
        <v>4</v>
      </c>
      <c r="B6" s="9" t="s">
        <v>5</v>
      </c>
      <c r="C6" s="10">
        <v>2027</v>
      </c>
      <c r="D6" s="11">
        <f t="shared" ref="D6:L6" si="0">C6+1</f>
        <v>2028</v>
      </c>
      <c r="E6" s="11">
        <f t="shared" si="0"/>
        <v>2029</v>
      </c>
      <c r="F6" s="11">
        <f t="shared" si="0"/>
        <v>2030</v>
      </c>
      <c r="G6" s="11">
        <f t="shared" si="0"/>
        <v>2031</v>
      </c>
      <c r="H6" s="11">
        <f t="shared" si="0"/>
        <v>2032</v>
      </c>
      <c r="I6" s="11">
        <f t="shared" si="0"/>
        <v>2033</v>
      </c>
      <c r="J6" s="11">
        <f t="shared" si="0"/>
        <v>2034</v>
      </c>
      <c r="K6" s="11">
        <f t="shared" si="0"/>
        <v>2035</v>
      </c>
      <c r="L6" s="11">
        <f t="shared" si="0"/>
        <v>2036</v>
      </c>
      <c r="M6" s="10" t="s">
        <v>6</v>
      </c>
    </row>
    <row r="7" spans="1:13" s="4" customFormat="1" ht="25.5" customHeight="1" x14ac:dyDescent="0.25">
      <c r="A7" s="12" t="s">
        <v>46</v>
      </c>
      <c r="B7" s="31" t="s">
        <v>47</v>
      </c>
      <c r="C7" s="14"/>
      <c r="D7" s="14">
        <v>18452</v>
      </c>
      <c r="E7" s="14" t="s">
        <v>10</v>
      </c>
      <c r="F7" s="14"/>
      <c r="G7" s="16"/>
      <c r="H7" s="16" t="s">
        <v>10</v>
      </c>
      <c r="I7" s="16">
        <v>36904</v>
      </c>
      <c r="J7" s="16"/>
      <c r="K7" s="16"/>
      <c r="L7" s="16"/>
      <c r="M7" s="16">
        <f t="shared" ref="M7:M14" si="1">SUM(C7:L7)</f>
        <v>55356</v>
      </c>
    </row>
    <row r="8" spans="1:13" s="4" customFormat="1" ht="25.5" customHeight="1" x14ac:dyDescent="0.25">
      <c r="A8" s="12" t="s">
        <v>48</v>
      </c>
      <c r="B8" s="31" t="s">
        <v>49</v>
      </c>
      <c r="C8" s="14" t="s">
        <v>10</v>
      </c>
      <c r="D8" s="51">
        <v>17436</v>
      </c>
      <c r="E8" s="52"/>
      <c r="F8" s="52">
        <v>23248</v>
      </c>
      <c r="G8" s="52">
        <v>13077</v>
      </c>
      <c r="H8" s="51" t="s">
        <v>10</v>
      </c>
      <c r="I8" s="51">
        <v>31966</v>
      </c>
      <c r="J8" s="51" t="s">
        <v>10</v>
      </c>
      <c r="K8" s="51">
        <v>37778</v>
      </c>
      <c r="L8" s="51">
        <v>20342</v>
      </c>
      <c r="M8" s="16">
        <f t="shared" si="1"/>
        <v>143847</v>
      </c>
    </row>
    <row r="9" spans="1:13" s="4" customFormat="1" ht="25.5" customHeight="1" x14ac:dyDescent="0.25">
      <c r="A9" s="12" t="s">
        <v>50</v>
      </c>
      <c r="B9" s="31" t="s">
        <v>51</v>
      </c>
      <c r="C9" s="16"/>
      <c r="D9" s="16"/>
      <c r="E9" s="14"/>
      <c r="F9" s="14" t="s">
        <v>10</v>
      </c>
      <c r="G9" s="14">
        <v>95609</v>
      </c>
      <c r="H9" s="14"/>
      <c r="I9" s="14"/>
      <c r="J9" s="14"/>
      <c r="K9" s="14"/>
      <c r="L9" s="14">
        <v>191218</v>
      </c>
      <c r="M9" s="16">
        <f t="shared" si="1"/>
        <v>286827</v>
      </c>
    </row>
    <row r="10" spans="1:13" s="4" customFormat="1" ht="25.5" customHeight="1" x14ac:dyDescent="0.25">
      <c r="A10" s="12" t="s">
        <v>52</v>
      </c>
      <c r="B10" s="31" t="s">
        <v>53</v>
      </c>
      <c r="C10" s="16">
        <v>1021227</v>
      </c>
      <c r="D10" s="14"/>
      <c r="E10" s="14"/>
      <c r="F10" s="14"/>
      <c r="G10" s="14"/>
      <c r="H10" s="14">
        <v>1876754</v>
      </c>
      <c r="I10" s="14"/>
      <c r="J10" s="14"/>
      <c r="K10" s="14"/>
      <c r="L10" s="14"/>
      <c r="M10" s="16">
        <f t="shared" si="1"/>
        <v>2897981</v>
      </c>
    </row>
    <row r="11" spans="1:13" s="4" customFormat="1" ht="25.5" customHeight="1" x14ac:dyDescent="0.25">
      <c r="A11" s="12" t="s">
        <v>54</v>
      </c>
      <c r="B11" s="31" t="s">
        <v>55</v>
      </c>
      <c r="C11" s="16" t="s">
        <v>10</v>
      </c>
      <c r="D11" s="16"/>
      <c r="E11" s="25"/>
      <c r="F11" s="25">
        <v>36108</v>
      </c>
      <c r="G11" s="25" t="s">
        <v>10</v>
      </c>
      <c r="H11" s="25" t="s">
        <v>10</v>
      </c>
      <c r="I11" s="25"/>
      <c r="J11" s="25"/>
      <c r="K11" s="25" t="s">
        <v>10</v>
      </c>
      <c r="L11" s="25">
        <v>79438</v>
      </c>
      <c r="M11" s="16">
        <f t="shared" si="1"/>
        <v>115546</v>
      </c>
    </row>
    <row r="12" spans="1:13" s="4" customFormat="1" ht="25.5" customHeight="1" x14ac:dyDescent="0.25">
      <c r="A12" s="12" t="s">
        <v>56</v>
      </c>
      <c r="B12" s="31" t="s">
        <v>57</v>
      </c>
      <c r="C12" s="16"/>
      <c r="D12" s="25"/>
      <c r="E12" s="25"/>
      <c r="F12" s="25"/>
      <c r="G12" s="25">
        <v>80000</v>
      </c>
      <c r="H12" s="25" t="s">
        <v>10</v>
      </c>
      <c r="I12" s="25"/>
      <c r="J12" s="25" t="s">
        <v>10</v>
      </c>
      <c r="K12" s="25"/>
      <c r="L12" s="25">
        <v>96000</v>
      </c>
      <c r="M12" s="16">
        <f t="shared" si="1"/>
        <v>176000</v>
      </c>
    </row>
    <row r="13" spans="1:13" s="4" customFormat="1" ht="25.5" customHeight="1" x14ac:dyDescent="0.25">
      <c r="A13" s="50" t="s">
        <v>58</v>
      </c>
      <c r="B13" s="31" t="s">
        <v>59</v>
      </c>
      <c r="C13" s="16">
        <v>29568</v>
      </c>
      <c r="D13" s="16">
        <v>50000</v>
      </c>
      <c r="E13" s="16">
        <v>50000</v>
      </c>
      <c r="F13" s="16">
        <v>50000</v>
      </c>
      <c r="G13" s="16">
        <v>50000</v>
      </c>
      <c r="H13" s="16">
        <v>50000</v>
      </c>
      <c r="I13" s="16">
        <v>50000</v>
      </c>
      <c r="J13" s="16">
        <v>50000</v>
      </c>
      <c r="K13" s="16">
        <v>50000</v>
      </c>
      <c r="L13" s="16">
        <v>50000</v>
      </c>
      <c r="M13" s="16">
        <f t="shared" si="1"/>
        <v>479568</v>
      </c>
    </row>
    <row r="14" spans="1:13" s="4" customFormat="1" ht="25.5" customHeight="1" x14ac:dyDescent="0.25">
      <c r="A14" s="12" t="s">
        <v>60</v>
      </c>
      <c r="B14" s="31" t="s">
        <v>61</v>
      </c>
      <c r="C14" s="16"/>
      <c r="D14" s="16">
        <v>63740</v>
      </c>
      <c r="E14" s="14"/>
      <c r="F14" s="14" t="s">
        <v>10</v>
      </c>
      <c r="G14" s="14" t="s">
        <v>10</v>
      </c>
      <c r="H14" s="14"/>
      <c r="I14" s="14">
        <v>127480</v>
      </c>
      <c r="J14" s="14"/>
      <c r="K14" s="14"/>
      <c r="L14" s="14"/>
      <c r="M14" s="16">
        <f t="shared" si="1"/>
        <v>191220</v>
      </c>
    </row>
    <row r="15" spans="1:13" s="4" customFormat="1" ht="25.5" customHeight="1" x14ac:dyDescent="0.25">
      <c r="A15" s="6"/>
      <c r="B15" s="6"/>
      <c r="C15" s="26"/>
      <c r="D15" s="26"/>
      <c r="E15" s="26"/>
      <c r="F15" s="26"/>
      <c r="G15" s="26"/>
      <c r="H15" s="26"/>
      <c r="I15" s="26"/>
      <c r="J15" s="26"/>
      <c r="K15" s="26"/>
      <c r="L15" s="26"/>
      <c r="M15" s="26"/>
    </row>
    <row r="16" spans="1:13" s="4" customFormat="1" ht="25.5" customHeight="1" x14ac:dyDescent="0.3">
      <c r="A16" s="27" t="s">
        <v>40</v>
      </c>
      <c r="B16" s="6"/>
      <c r="C16" s="26"/>
      <c r="D16" s="26"/>
      <c r="E16" s="26"/>
      <c r="F16" s="26"/>
      <c r="G16" s="26"/>
      <c r="H16" s="26"/>
      <c r="I16" s="26"/>
      <c r="J16" s="26"/>
      <c r="K16" s="26"/>
      <c r="L16" s="26"/>
      <c r="M16" s="26"/>
    </row>
    <row r="17" spans="1:13" s="4" customFormat="1" ht="25.5" customHeight="1" x14ac:dyDescent="0.25">
      <c r="A17" s="28" t="s">
        <v>41</v>
      </c>
      <c r="B17" s="29"/>
      <c r="C17" s="16">
        <f t="shared" ref="C17:M17" si="2">SUM(C7:C14)</f>
        <v>1050795</v>
      </c>
      <c r="D17" s="16">
        <f t="shared" si="2"/>
        <v>149628</v>
      </c>
      <c r="E17" s="16">
        <f t="shared" si="2"/>
        <v>50000</v>
      </c>
      <c r="F17" s="16">
        <f t="shared" si="2"/>
        <v>109356</v>
      </c>
      <c r="G17" s="16">
        <f t="shared" si="2"/>
        <v>238686</v>
      </c>
      <c r="H17" s="16">
        <f t="shared" si="2"/>
        <v>1926754</v>
      </c>
      <c r="I17" s="16">
        <f t="shared" si="2"/>
        <v>246350</v>
      </c>
      <c r="J17" s="16">
        <f t="shared" si="2"/>
        <v>50000</v>
      </c>
      <c r="K17" s="16">
        <f t="shared" si="2"/>
        <v>87778</v>
      </c>
      <c r="L17" s="16">
        <f t="shared" si="2"/>
        <v>436998</v>
      </c>
      <c r="M17" s="16">
        <f t="shared" si="2"/>
        <v>4346345</v>
      </c>
    </row>
    <row r="18" spans="1:13" s="4" customFormat="1" ht="25.5" customHeight="1" x14ac:dyDescent="0.25">
      <c r="A18" s="28" t="s">
        <v>42</v>
      </c>
      <c r="B18" s="29"/>
      <c r="C18" s="30"/>
      <c r="D18" s="30"/>
      <c r="E18" s="30"/>
      <c r="F18" s="30"/>
      <c r="G18" s="16"/>
      <c r="H18" s="16"/>
      <c r="I18" s="16"/>
      <c r="J18" s="16"/>
      <c r="K18" s="16"/>
      <c r="L18" s="15"/>
      <c r="M18" s="16">
        <f t="shared" ref="M18:M21" si="3">SUM(C18:L18)</f>
        <v>0</v>
      </c>
    </row>
    <row r="19" spans="1:13" s="4" customFormat="1" ht="25.5" customHeight="1" x14ac:dyDescent="0.25">
      <c r="A19" s="28" t="s">
        <v>43</v>
      </c>
      <c r="B19" s="29"/>
      <c r="C19" s="30"/>
      <c r="D19" s="30"/>
      <c r="E19" s="30"/>
      <c r="F19" s="30"/>
      <c r="G19" s="16"/>
      <c r="H19" s="16"/>
      <c r="I19" s="16"/>
      <c r="J19" s="16"/>
      <c r="K19" s="16"/>
      <c r="L19" s="15"/>
      <c r="M19" s="16">
        <f t="shared" si="3"/>
        <v>0</v>
      </c>
    </row>
    <row r="20" spans="1:13" s="4" customFormat="1" ht="25.5" customHeight="1" x14ac:dyDescent="0.25">
      <c r="A20" s="28" t="s">
        <v>44</v>
      </c>
      <c r="B20" s="29"/>
      <c r="C20" s="30"/>
      <c r="D20" s="30"/>
      <c r="E20" s="30"/>
      <c r="F20" s="30"/>
      <c r="G20" s="16"/>
      <c r="H20" s="16"/>
      <c r="I20" s="16"/>
      <c r="J20" s="16"/>
      <c r="K20" s="16"/>
      <c r="L20" s="15"/>
      <c r="M20" s="16">
        <f t="shared" si="3"/>
        <v>0</v>
      </c>
    </row>
    <row r="21" spans="1:13" s="4" customFormat="1" ht="25.5" customHeight="1" x14ac:dyDescent="0.25">
      <c r="A21" s="28" t="s">
        <v>45</v>
      </c>
      <c r="B21" s="29"/>
      <c r="C21" s="30"/>
      <c r="D21" s="30"/>
      <c r="E21" s="30"/>
      <c r="F21" s="30"/>
      <c r="G21" s="16"/>
      <c r="H21" s="16"/>
      <c r="I21" s="16"/>
      <c r="J21" s="16"/>
      <c r="K21" s="16"/>
      <c r="L21" s="15"/>
      <c r="M21" s="16">
        <f t="shared" si="3"/>
        <v>0</v>
      </c>
    </row>
    <row r="22" spans="1:13" s="4" customFormat="1" ht="25.5" customHeight="1" x14ac:dyDescent="0.25"/>
    <row r="23" spans="1:13" s="4" customFormat="1" ht="25.5" customHeight="1" x14ac:dyDescent="0.25"/>
    <row r="24" spans="1:13" s="4" customFormat="1" ht="25.5" customHeight="1" x14ac:dyDescent="0.25"/>
    <row r="25" spans="1:13" s="4" customFormat="1" ht="25.5" customHeight="1" x14ac:dyDescent="0.25"/>
    <row r="26" spans="1:13" s="4" customFormat="1" ht="25.5" customHeight="1" x14ac:dyDescent="0.25"/>
    <row r="27" spans="1:13" s="4" customFormat="1" ht="25.5" customHeight="1" x14ac:dyDescent="0.25"/>
    <row r="28" spans="1:13" s="4" customFormat="1" ht="25.5" customHeight="1" x14ac:dyDescent="0.25"/>
    <row r="29" spans="1:13" s="4" customFormat="1" ht="25.5" customHeight="1" x14ac:dyDescent="0.25"/>
    <row r="30" spans="1:13" s="4" customFormat="1" ht="25.5" customHeight="1" x14ac:dyDescent="0.25"/>
    <row r="31" spans="1:13" s="4" customFormat="1" ht="25.5" customHeight="1" x14ac:dyDescent="0.25"/>
    <row r="32" spans="1:13" s="4" customFormat="1" ht="25.5" customHeight="1" x14ac:dyDescent="0.25"/>
    <row r="33" s="4" customFormat="1" ht="25.5" customHeight="1" x14ac:dyDescent="0.25"/>
    <row r="34" s="4" customFormat="1" ht="25.5" customHeight="1" x14ac:dyDescent="0.25"/>
    <row r="35" s="4" customFormat="1" ht="25.5" customHeight="1" x14ac:dyDescent="0.25"/>
    <row r="36" s="4" customFormat="1" ht="25.5" customHeight="1" x14ac:dyDescent="0.25"/>
    <row r="37" s="4" customFormat="1" ht="25.5" customHeight="1" x14ac:dyDescent="0.25"/>
    <row r="38" s="4" customFormat="1" ht="25.5" customHeight="1" x14ac:dyDescent="0.25"/>
    <row r="39" s="4" customFormat="1" ht="25.5" customHeight="1" x14ac:dyDescent="0.25"/>
    <row r="40" s="4" customFormat="1" ht="25.5" customHeight="1" x14ac:dyDescent="0.25"/>
    <row r="41" s="4" customFormat="1" ht="25.5" customHeight="1" x14ac:dyDescent="0.25"/>
    <row r="42" s="4" customFormat="1" ht="25.5" customHeight="1" x14ac:dyDescent="0.25"/>
    <row r="43" s="4" customFormat="1" ht="25.5" customHeight="1" x14ac:dyDescent="0.25"/>
    <row r="44" s="4" customFormat="1" ht="25.5" customHeight="1" x14ac:dyDescent="0.25"/>
    <row r="45" s="4" customFormat="1" ht="25.5" customHeight="1" x14ac:dyDescent="0.25"/>
    <row r="46" s="4" customFormat="1" ht="25.5" customHeight="1" x14ac:dyDescent="0.25"/>
    <row r="47" s="4" customFormat="1" ht="25.5" customHeight="1" x14ac:dyDescent="0.25"/>
    <row r="48" s="4" customFormat="1" ht="25.5" customHeight="1" x14ac:dyDescent="0.25"/>
    <row r="49" s="4" customFormat="1" ht="25.5" customHeight="1" x14ac:dyDescent="0.25"/>
    <row r="50" s="4" customFormat="1" ht="25.5" customHeight="1" x14ac:dyDescent="0.25"/>
    <row r="51" s="4" customFormat="1" ht="25.5" customHeight="1" x14ac:dyDescent="0.25"/>
    <row r="52" s="4" customFormat="1" ht="25.5" customHeight="1" x14ac:dyDescent="0.25"/>
    <row r="53" s="4" customFormat="1" ht="25.5" customHeight="1" x14ac:dyDescent="0.25"/>
    <row r="54" s="4" customFormat="1" ht="25.5" customHeight="1" x14ac:dyDescent="0.25"/>
    <row r="55" s="4" customFormat="1" ht="25.5" customHeight="1" x14ac:dyDescent="0.25"/>
    <row r="56" s="4" customFormat="1" ht="25.5" customHeight="1" x14ac:dyDescent="0.25"/>
    <row r="57" s="4" customFormat="1" ht="25.5" customHeight="1" x14ac:dyDescent="0.25"/>
    <row r="58" s="4" customFormat="1" ht="25.5" customHeight="1" x14ac:dyDescent="0.25"/>
    <row r="59" s="4" customFormat="1" ht="25.5" customHeight="1" x14ac:dyDescent="0.25"/>
    <row r="60" s="4" customFormat="1" ht="25.5" customHeight="1" x14ac:dyDescent="0.25"/>
    <row r="61" s="4" customFormat="1" ht="25.5" customHeight="1" x14ac:dyDescent="0.25"/>
    <row r="62" s="4" customFormat="1" ht="25.5" customHeight="1" x14ac:dyDescent="0.25"/>
    <row r="63" s="4" customFormat="1" ht="25.5" customHeight="1" x14ac:dyDescent="0.25"/>
    <row r="64" s="4" customFormat="1" ht="25.5" customHeight="1" x14ac:dyDescent="0.25"/>
    <row r="65" s="4" customFormat="1" ht="25.5" customHeight="1" x14ac:dyDescent="0.25"/>
    <row r="66" s="4" customFormat="1" ht="25.5" customHeight="1" x14ac:dyDescent="0.25"/>
    <row r="67" s="4" customFormat="1" ht="25.5" customHeight="1" x14ac:dyDescent="0.25"/>
    <row r="68" s="4" customFormat="1" ht="25.5" customHeight="1" x14ac:dyDescent="0.25"/>
    <row r="69" s="4" customFormat="1" ht="25.5" customHeight="1" x14ac:dyDescent="0.25"/>
    <row r="70" s="4" customFormat="1" ht="25.5" customHeight="1" x14ac:dyDescent="0.25"/>
    <row r="71" s="4" customFormat="1" ht="25.5" customHeight="1" x14ac:dyDescent="0.25"/>
    <row r="72" s="4" customFormat="1" ht="25.5" customHeight="1" x14ac:dyDescent="0.25"/>
    <row r="73" s="4" customFormat="1" ht="25.5" customHeight="1" x14ac:dyDescent="0.25"/>
    <row r="74" s="4" customFormat="1" ht="25.5" customHeight="1" x14ac:dyDescent="0.25"/>
    <row r="75" s="4" customFormat="1" ht="25.5" customHeight="1" x14ac:dyDescent="0.25"/>
    <row r="76" s="4" customFormat="1" ht="25.5" customHeight="1" x14ac:dyDescent="0.25"/>
    <row r="77" s="4" customFormat="1" ht="25.5" customHeight="1" x14ac:dyDescent="0.25"/>
    <row r="78" s="4" customFormat="1" ht="25.5" customHeight="1" x14ac:dyDescent="0.25"/>
    <row r="79" s="4" customFormat="1" ht="25.5" customHeight="1" x14ac:dyDescent="0.25"/>
    <row r="80" s="4" customFormat="1" ht="25.5" customHeight="1" x14ac:dyDescent="0.25"/>
    <row r="81" spans="1:13" s="4" customFormat="1" ht="25.5" customHeight="1" x14ac:dyDescent="0.25"/>
    <row r="82" spans="1:13" s="4" customFormat="1" ht="25.5" customHeight="1" x14ac:dyDescent="0.25"/>
    <row r="83" spans="1:13" s="4" customFormat="1" ht="25.5" customHeight="1" x14ac:dyDescent="0.25"/>
    <row r="84" spans="1:13" s="4" customFormat="1" ht="25.5" customHeight="1" x14ac:dyDescent="0.25"/>
    <row r="85" spans="1:13" s="4" customFormat="1" ht="25.5" customHeight="1" x14ac:dyDescent="0.25"/>
    <row r="86" spans="1:13" ht="25.5" customHeight="1" x14ac:dyDescent="0.25">
      <c r="A86" s="4"/>
      <c r="B86" s="4"/>
      <c r="C86" s="4"/>
      <c r="D86" s="4"/>
      <c r="E86" s="4"/>
      <c r="F86" s="4"/>
      <c r="G86" s="4"/>
      <c r="H86" s="4"/>
      <c r="I86" s="4"/>
      <c r="J86" s="4"/>
      <c r="K86" s="4"/>
      <c r="L86" s="4"/>
      <c r="M86" s="4"/>
    </row>
    <row r="87" spans="1:13" ht="25.5" customHeight="1" x14ac:dyDescent="0.25">
      <c r="A87" s="4"/>
      <c r="B87" s="4"/>
      <c r="C87" s="4"/>
      <c r="D87" s="4"/>
      <c r="E87" s="4"/>
      <c r="F87" s="4"/>
      <c r="G87" s="4"/>
      <c r="H87" s="4"/>
      <c r="I87" s="4"/>
      <c r="J87" s="4"/>
      <c r="K87" s="4"/>
      <c r="L87" s="4"/>
      <c r="M87" s="4"/>
    </row>
    <row r="88" spans="1:13" ht="25.5" customHeight="1" x14ac:dyDescent="0.25">
      <c r="A88" s="4"/>
      <c r="B88" s="4"/>
      <c r="C88" s="4"/>
      <c r="D88" s="4"/>
      <c r="E88" s="4"/>
      <c r="F88" s="4"/>
      <c r="G88" s="4"/>
      <c r="H88" s="4"/>
      <c r="I88" s="4"/>
      <c r="J88" s="4"/>
      <c r="K88" s="4"/>
      <c r="L88" s="4"/>
      <c r="M88" s="4"/>
    </row>
    <row r="89" spans="1:13" ht="25.5" customHeight="1" x14ac:dyDescent="0.25">
      <c r="A89" s="4"/>
      <c r="B89" s="4"/>
      <c r="C89" s="4"/>
      <c r="D89" s="4"/>
      <c r="E89" s="4"/>
      <c r="F89" s="4"/>
      <c r="G89" s="4"/>
      <c r="H89" s="4"/>
      <c r="I89" s="4"/>
      <c r="J89" s="4"/>
      <c r="K89" s="4"/>
      <c r="L89" s="4"/>
      <c r="M89" s="4"/>
    </row>
    <row r="90" spans="1:13" ht="25.5" customHeight="1" x14ac:dyDescent="0.25">
      <c r="A90" s="4"/>
      <c r="B90" s="4"/>
      <c r="C90" s="4"/>
      <c r="D90" s="4"/>
      <c r="E90" s="4"/>
      <c r="F90" s="4"/>
      <c r="G90" s="4"/>
      <c r="H90" s="4"/>
      <c r="I90" s="4"/>
      <c r="J90" s="4"/>
      <c r="K90" s="4"/>
      <c r="L90" s="4"/>
      <c r="M90" s="4"/>
    </row>
    <row r="1048573" ht="12.75" customHeight="1" x14ac:dyDescent="0.25"/>
  </sheetData>
  <mergeCells count="2">
    <mergeCell ref="A1:M1"/>
    <mergeCell ref="D5:L5"/>
  </mergeCells>
  <printOptions horizontalCentered="1"/>
  <pageMargins left="0.5" right="0.5" top="0.75" bottom="0.75" header="0.51181102362204689" footer="0.51181102362204689"/>
  <pageSetup paperSize="9" scale="6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50"/>
  <sheetViews>
    <sheetView workbookViewId="0">
      <selection sqref="A1:M1"/>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47</v>
      </c>
      <c r="C2" s="56"/>
      <c r="D2" s="56"/>
      <c r="E2" s="56"/>
      <c r="F2" s="33"/>
      <c r="G2" s="56" t="s">
        <v>62</v>
      </c>
      <c r="H2" s="56"/>
      <c r="I2" s="56" t="s">
        <v>63</v>
      </c>
      <c r="J2" s="56"/>
      <c r="K2" s="56"/>
      <c r="L2" s="56"/>
      <c r="M2" s="56"/>
    </row>
    <row r="3" spans="1:13" ht="15" customHeight="1" x14ac:dyDescent="0.25">
      <c r="A3" s="33" t="s">
        <v>64</v>
      </c>
      <c r="B3" s="56" t="s">
        <v>46</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59" t="s">
        <v>72</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74</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76</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59" t="s">
        <v>78</v>
      </c>
      <c r="B24" s="59"/>
      <c r="C24" s="59"/>
      <c r="D24" s="59"/>
      <c r="E24" s="59"/>
      <c r="F24" s="59"/>
      <c r="G24" s="59"/>
      <c r="H24" s="59"/>
      <c r="I24" s="59"/>
      <c r="J24" s="59"/>
      <c r="K24" s="59"/>
      <c r="L24" s="59"/>
      <c r="M24" s="59"/>
    </row>
    <row r="25" spans="1:13" ht="13.2" x14ac:dyDescent="0.25">
      <c r="A25" s="59"/>
      <c r="B25" s="59"/>
      <c r="C25" s="59"/>
      <c r="D25" s="59"/>
      <c r="E25" s="59"/>
      <c r="F25" s="59"/>
      <c r="G25" s="59"/>
      <c r="H25" s="59"/>
      <c r="I25" s="59"/>
      <c r="J25" s="59"/>
      <c r="K25" s="59"/>
      <c r="L25" s="59"/>
      <c r="M25" s="5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55356</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55356</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c r="D40" s="42">
        <v>18452</v>
      </c>
      <c r="E40" s="42"/>
      <c r="F40" s="42"/>
      <c r="G40" s="42" t="s">
        <v>10</v>
      </c>
      <c r="H40" s="42"/>
      <c r="I40" s="42">
        <v>36904</v>
      </c>
      <c r="J40" s="42" t="s">
        <v>10</v>
      </c>
      <c r="K40" s="37"/>
      <c r="L40" s="37"/>
      <c r="M40" s="43">
        <f t="shared" ref="M40:M43" si="0">SUM(C40:L40)</f>
        <v>55356</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63"/>
      <c r="B48" s="63"/>
      <c r="C48" s="63"/>
      <c r="D48" s="63"/>
      <c r="E48" s="63"/>
      <c r="F48" s="63"/>
      <c r="G48" s="63"/>
      <c r="H48" s="63"/>
    </row>
    <row r="49" spans="1:8" ht="13.2" x14ac:dyDescent="0.25">
      <c r="A49" s="63"/>
      <c r="B49" s="63"/>
      <c r="C49" s="63"/>
      <c r="D49" s="63"/>
      <c r="E49" s="63"/>
      <c r="F49" s="63"/>
      <c r="G49" s="63"/>
      <c r="H49" s="63"/>
    </row>
    <row r="50" spans="1:8" ht="13.2" x14ac:dyDescent="0.25">
      <c r="A50" s="63"/>
      <c r="B50" s="63"/>
      <c r="C50" s="63"/>
      <c r="D50" s="63"/>
      <c r="E50" s="63"/>
      <c r="F50" s="63"/>
      <c r="G50" s="63"/>
      <c r="H50" s="63"/>
    </row>
  </sheetData>
  <mergeCells count="27">
    <mergeCell ref="C32:M35"/>
    <mergeCell ref="A36:M36"/>
    <mergeCell ref="C37:L37"/>
    <mergeCell ref="A48:H50"/>
    <mergeCell ref="A23:M23"/>
    <mergeCell ref="A24:M26"/>
    <mergeCell ref="A27:M27"/>
    <mergeCell ref="A28:M30"/>
    <mergeCell ref="A31:B31"/>
    <mergeCell ref="C31:M31"/>
    <mergeCell ref="A7:M14"/>
    <mergeCell ref="A15:M15"/>
    <mergeCell ref="A16:M17"/>
    <mergeCell ref="A18:M18"/>
    <mergeCell ref="A19:M22"/>
    <mergeCell ref="B4:E4"/>
    <mergeCell ref="G4:H4"/>
    <mergeCell ref="I4:M4"/>
    <mergeCell ref="A5:M5"/>
    <mergeCell ref="A6:M6"/>
    <mergeCell ref="A1:M1"/>
    <mergeCell ref="B2:E2"/>
    <mergeCell ref="G2:H2"/>
    <mergeCell ref="I2:M2"/>
    <mergeCell ref="B3:E3"/>
    <mergeCell ref="G3:H3"/>
    <mergeCell ref="I3:M3"/>
  </mergeCells>
  <pageMargins left="0.75" right="0.75" top="0.38680555555555585" bottom="1" header="0.51181102362204689" footer="0.51181102362204689"/>
  <pageSetup paperSize="9" scale="75"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49"/>
  <sheetViews>
    <sheetView workbookViewId="0">
      <selection sqref="A1:M1"/>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49</v>
      </c>
      <c r="C2" s="56"/>
      <c r="D2" s="56"/>
      <c r="E2" s="56"/>
      <c r="F2" s="33"/>
      <c r="G2" s="56" t="s">
        <v>62</v>
      </c>
      <c r="H2" s="56"/>
      <c r="I2" s="56" t="s">
        <v>63</v>
      </c>
      <c r="J2" s="56"/>
      <c r="K2" s="56"/>
      <c r="L2" s="56"/>
      <c r="M2" s="56"/>
    </row>
    <row r="3" spans="1:13" ht="15" customHeight="1" x14ac:dyDescent="0.25">
      <c r="A3" s="33" t="s">
        <v>64</v>
      </c>
      <c r="B3" s="56" t="s">
        <v>48</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59" t="s">
        <v>94</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95</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96</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59" t="s">
        <v>97</v>
      </c>
      <c r="B24" s="59"/>
      <c r="C24" s="59"/>
      <c r="D24" s="59"/>
      <c r="E24" s="59"/>
      <c r="F24" s="59"/>
      <c r="G24" s="59"/>
      <c r="H24" s="59"/>
      <c r="I24" s="59"/>
      <c r="J24" s="59"/>
      <c r="K24" s="59"/>
      <c r="L24" s="59"/>
      <c r="M24" s="59"/>
    </row>
    <row r="25" spans="1:13" ht="13.2" x14ac:dyDescent="0.25">
      <c r="A25" s="59"/>
      <c r="B25" s="59"/>
      <c r="C25" s="59"/>
      <c r="D25" s="59"/>
      <c r="E25" s="59"/>
      <c r="F25" s="59"/>
      <c r="G25" s="59"/>
      <c r="H25" s="59"/>
      <c r="I25" s="59"/>
      <c r="J25" s="59"/>
      <c r="K25" s="59"/>
      <c r="L25" s="59"/>
      <c r="M25" s="5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143847</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143847</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c r="D40" s="37">
        <v>17436</v>
      </c>
      <c r="E40" s="42"/>
      <c r="F40" s="42">
        <v>23248</v>
      </c>
      <c r="G40" s="42">
        <v>13077</v>
      </c>
      <c r="H40" s="37" t="s">
        <v>10</v>
      </c>
      <c r="I40" s="37">
        <v>31966</v>
      </c>
      <c r="J40" s="37" t="s">
        <v>10</v>
      </c>
      <c r="K40" s="37">
        <v>37778</v>
      </c>
      <c r="L40" s="37">
        <v>20342</v>
      </c>
      <c r="M40" s="43">
        <f t="shared" ref="M40:M43" si="0">SUM(C40:L40)</f>
        <v>143847</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33"/>
    </row>
    <row r="49" spans="5:8" ht="13.2" x14ac:dyDescent="0.25">
      <c r="E49" s="67"/>
      <c r="F49" s="67"/>
      <c r="G49" s="67"/>
      <c r="H49" s="67"/>
    </row>
  </sheetData>
  <mergeCells count="27">
    <mergeCell ref="A1:M1"/>
    <mergeCell ref="B2:E2"/>
    <mergeCell ref="G2:H2"/>
    <mergeCell ref="I2:M2"/>
    <mergeCell ref="B3:E3"/>
    <mergeCell ref="G3:H3"/>
    <mergeCell ref="I3:M3"/>
    <mergeCell ref="B4:E4"/>
    <mergeCell ref="G4:H4"/>
    <mergeCell ref="I4:M4"/>
    <mergeCell ref="A5:M5"/>
    <mergeCell ref="A6:M6"/>
    <mergeCell ref="A7:M14"/>
    <mergeCell ref="A15:M15"/>
    <mergeCell ref="A16:M17"/>
    <mergeCell ref="A18:M18"/>
    <mergeCell ref="A19:M22"/>
    <mergeCell ref="C32:M35"/>
    <mergeCell ref="A36:M36"/>
    <mergeCell ref="C37:L37"/>
    <mergeCell ref="E49:H49"/>
    <mergeCell ref="A23:M23"/>
    <mergeCell ref="A24:M26"/>
    <mergeCell ref="A27:M27"/>
    <mergeCell ref="A28:M30"/>
    <mergeCell ref="A31:B31"/>
    <mergeCell ref="C31:M31"/>
  </mergeCells>
  <pageMargins left="0.75" right="0.75" top="0.38680555555555585" bottom="1" header="0.51181102362204689" footer="0.51181102362204689"/>
  <pageSetup paperSize="9" scale="71" orientation="landscape" horizontalDpi="300" verticalDpi="300" r:id="rId1"/>
  <rowBreaks count="1" manualBreakCount="1">
    <brk id="4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50"/>
  <sheetViews>
    <sheetView workbookViewId="0">
      <selection sqref="A1:M1"/>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51</v>
      </c>
      <c r="C2" s="56"/>
      <c r="D2" s="56"/>
      <c r="E2" s="56"/>
      <c r="F2" s="33"/>
      <c r="G2" s="56" t="s">
        <v>62</v>
      </c>
      <c r="H2" s="56"/>
      <c r="I2" s="56" t="s">
        <v>63</v>
      </c>
      <c r="J2" s="56"/>
      <c r="K2" s="56"/>
      <c r="L2" s="56"/>
      <c r="M2" s="56"/>
    </row>
    <row r="3" spans="1:13" ht="15" customHeight="1" x14ac:dyDescent="0.25">
      <c r="A3" s="33" t="s">
        <v>64</v>
      </c>
      <c r="B3" s="56" t="s">
        <v>50</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59" t="s">
        <v>98</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99</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100</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59" t="s">
        <v>101</v>
      </c>
      <c r="B24" s="59"/>
      <c r="C24" s="59"/>
      <c r="D24" s="59"/>
      <c r="E24" s="59"/>
      <c r="F24" s="59"/>
      <c r="G24" s="59"/>
      <c r="H24" s="59"/>
      <c r="I24" s="59"/>
      <c r="J24" s="59"/>
      <c r="K24" s="59"/>
      <c r="L24" s="59"/>
      <c r="M24" s="59"/>
    </row>
    <row r="25" spans="1:13" ht="13.2" x14ac:dyDescent="0.25">
      <c r="A25" s="59"/>
      <c r="B25" s="59"/>
      <c r="C25" s="59"/>
      <c r="D25" s="59"/>
      <c r="E25" s="59"/>
      <c r="F25" s="59"/>
      <c r="G25" s="59"/>
      <c r="H25" s="59"/>
      <c r="I25" s="59"/>
      <c r="J25" s="59"/>
      <c r="K25" s="59"/>
      <c r="L25" s="59"/>
      <c r="M25" s="5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286827</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286827</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c r="D40" s="42"/>
      <c r="E40" s="42" t="s">
        <v>10</v>
      </c>
      <c r="F40" s="42"/>
      <c r="G40" s="37">
        <v>95609</v>
      </c>
      <c r="H40" s="42" t="s">
        <v>10</v>
      </c>
      <c r="I40" s="42"/>
      <c r="J40" s="42"/>
      <c r="K40" s="42" t="s">
        <v>10</v>
      </c>
      <c r="L40" s="37">
        <v>191218</v>
      </c>
      <c r="M40" s="43">
        <f t="shared" ref="M40:M43" si="0">SUM(C40:L40)</f>
        <v>286827</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63"/>
      <c r="B48" s="63"/>
      <c r="C48" s="63"/>
      <c r="D48" s="63"/>
      <c r="E48" s="63"/>
      <c r="F48" s="63"/>
      <c r="G48" s="63"/>
      <c r="H48" s="63"/>
    </row>
    <row r="49" spans="1:8" ht="13.2" x14ac:dyDescent="0.25">
      <c r="A49" s="63"/>
      <c r="B49" s="63"/>
      <c r="C49" s="63"/>
      <c r="D49" s="63"/>
      <c r="E49" s="63"/>
      <c r="F49" s="63"/>
      <c r="G49" s="63"/>
      <c r="H49" s="63"/>
    </row>
    <row r="50" spans="1:8" ht="13.2" x14ac:dyDescent="0.25">
      <c r="A50" s="63"/>
      <c r="B50" s="63"/>
      <c r="C50" s="63"/>
      <c r="D50" s="63"/>
      <c r="E50" s="63"/>
      <c r="F50" s="63"/>
      <c r="G50" s="63"/>
      <c r="H50" s="63"/>
    </row>
  </sheetData>
  <mergeCells count="27">
    <mergeCell ref="A1:M1"/>
    <mergeCell ref="B2:E2"/>
    <mergeCell ref="G2:H2"/>
    <mergeCell ref="I2:M2"/>
    <mergeCell ref="B3:E3"/>
    <mergeCell ref="G3:H3"/>
    <mergeCell ref="I3:M3"/>
    <mergeCell ref="B4:E4"/>
    <mergeCell ref="G4:H4"/>
    <mergeCell ref="I4:M4"/>
    <mergeCell ref="A5:M5"/>
    <mergeCell ref="A6:M6"/>
    <mergeCell ref="A7:M14"/>
    <mergeCell ref="A15:M15"/>
    <mergeCell ref="A16:M17"/>
    <mergeCell ref="A18:M18"/>
    <mergeCell ref="A19:M22"/>
    <mergeCell ref="C32:M35"/>
    <mergeCell ref="A36:M36"/>
    <mergeCell ref="C37:L37"/>
    <mergeCell ref="A48:H50"/>
    <mergeCell ref="A23:M23"/>
    <mergeCell ref="A24:M26"/>
    <mergeCell ref="A27:M27"/>
    <mergeCell ref="A28:M30"/>
    <mergeCell ref="A31:B31"/>
    <mergeCell ref="C31:M31"/>
  </mergeCells>
  <pageMargins left="0.75" right="0.75" top="0.38680555555555585" bottom="1" header="0.51181102362204689" footer="0.51181102362204689"/>
  <pageSetup paperSize="9" scale="75"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50"/>
  <sheetViews>
    <sheetView workbookViewId="0">
      <selection activeCell="A7" sqref="A7:M14"/>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53</v>
      </c>
      <c r="C2" s="56"/>
      <c r="D2" s="56"/>
      <c r="E2" s="56"/>
      <c r="F2" s="33"/>
      <c r="G2" s="56" t="s">
        <v>62</v>
      </c>
      <c r="H2" s="56"/>
      <c r="I2" s="56" t="s">
        <v>63</v>
      </c>
      <c r="J2" s="56"/>
      <c r="K2" s="56"/>
      <c r="L2" s="56"/>
      <c r="M2" s="56"/>
    </row>
    <row r="3" spans="1:13" ht="15" customHeight="1" x14ac:dyDescent="0.25">
      <c r="A3" s="33" t="s">
        <v>64</v>
      </c>
      <c r="B3" s="56" t="s">
        <v>52</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70" t="s">
        <v>112</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102</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103</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68" t="s">
        <v>117</v>
      </c>
      <c r="B24" s="69"/>
      <c r="C24" s="69"/>
      <c r="D24" s="69"/>
      <c r="E24" s="69"/>
      <c r="F24" s="69"/>
      <c r="G24" s="69"/>
      <c r="H24" s="69"/>
      <c r="I24" s="69"/>
      <c r="J24" s="69"/>
      <c r="K24" s="69"/>
      <c r="L24" s="69"/>
      <c r="M24" s="69"/>
    </row>
    <row r="25" spans="1:13" ht="12.75" customHeight="1" x14ac:dyDescent="0.25">
      <c r="A25" s="69"/>
      <c r="B25" s="69"/>
      <c r="C25" s="69"/>
      <c r="D25" s="69"/>
      <c r="E25" s="69"/>
      <c r="F25" s="69"/>
      <c r="G25" s="69"/>
      <c r="H25" s="69"/>
      <c r="I25" s="69"/>
      <c r="J25" s="69"/>
      <c r="K25" s="69"/>
      <c r="L25" s="69"/>
      <c r="M25" s="6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2897981</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2897981</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v>1021227</v>
      </c>
      <c r="D40" s="42"/>
      <c r="E40" s="42"/>
      <c r="F40" s="42"/>
      <c r="G40" s="42"/>
      <c r="H40" s="42">
        <v>1876754</v>
      </c>
      <c r="I40" s="37"/>
      <c r="J40" s="37"/>
      <c r="K40" s="37"/>
      <c r="L40" s="37"/>
      <c r="M40" s="43">
        <f t="shared" ref="M40:M43" si="0">SUM(C40:L40)</f>
        <v>2897981</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63"/>
      <c r="B48" s="63"/>
      <c r="C48" s="63"/>
      <c r="D48" s="63"/>
      <c r="E48" s="63"/>
      <c r="F48" s="63"/>
      <c r="G48" s="63"/>
      <c r="H48" s="63"/>
    </row>
    <row r="49" spans="1:8" ht="13.2" x14ac:dyDescent="0.25">
      <c r="A49" s="63"/>
      <c r="B49" s="63"/>
      <c r="C49" s="63"/>
      <c r="D49" s="63"/>
      <c r="E49" s="63"/>
      <c r="F49" s="63"/>
      <c r="G49" s="63"/>
      <c r="H49" s="63"/>
    </row>
    <row r="50" spans="1:8" ht="13.2" x14ac:dyDescent="0.25">
      <c r="A50" s="63"/>
      <c r="B50" s="63"/>
      <c r="C50" s="63"/>
      <c r="D50" s="63"/>
      <c r="E50" s="63"/>
      <c r="F50" s="63"/>
      <c r="G50" s="63"/>
      <c r="H50" s="63"/>
    </row>
  </sheetData>
  <mergeCells count="27">
    <mergeCell ref="A1:M1"/>
    <mergeCell ref="B2:E2"/>
    <mergeCell ref="G2:H2"/>
    <mergeCell ref="I2:M2"/>
    <mergeCell ref="B3:E3"/>
    <mergeCell ref="G3:H3"/>
    <mergeCell ref="I3:M3"/>
    <mergeCell ref="B4:E4"/>
    <mergeCell ref="G4:H4"/>
    <mergeCell ref="I4:M4"/>
    <mergeCell ref="A5:M5"/>
    <mergeCell ref="A6:M6"/>
    <mergeCell ref="A7:M14"/>
    <mergeCell ref="A15:M15"/>
    <mergeCell ref="A16:M17"/>
    <mergeCell ref="A18:M18"/>
    <mergeCell ref="A19:M22"/>
    <mergeCell ref="C32:M35"/>
    <mergeCell ref="A36:M36"/>
    <mergeCell ref="C37:L37"/>
    <mergeCell ref="A48:H50"/>
    <mergeCell ref="A23:M23"/>
    <mergeCell ref="A24:M26"/>
    <mergeCell ref="A27:M27"/>
    <mergeCell ref="A28:M30"/>
    <mergeCell ref="A31:B31"/>
    <mergeCell ref="C31:M31"/>
  </mergeCells>
  <pageMargins left="0.75" right="0.75" top="0.38680555555555585" bottom="1" header="0.51181102362204689" footer="0.51181102362204689"/>
  <pageSetup paperSize="9"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50"/>
  <sheetViews>
    <sheetView topLeftCell="A5" workbookViewId="0">
      <selection sqref="A1:M1"/>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55</v>
      </c>
      <c r="C2" s="56"/>
      <c r="D2" s="56"/>
      <c r="E2" s="56"/>
      <c r="F2" s="33"/>
      <c r="G2" s="56" t="s">
        <v>62</v>
      </c>
      <c r="H2" s="56"/>
      <c r="I2" s="56" t="s">
        <v>63</v>
      </c>
      <c r="J2" s="56"/>
      <c r="K2" s="56"/>
      <c r="L2" s="56"/>
      <c r="M2" s="56"/>
    </row>
    <row r="3" spans="1:13" ht="15" customHeight="1" x14ac:dyDescent="0.25">
      <c r="A3" s="33" t="s">
        <v>64</v>
      </c>
      <c r="B3" s="56" t="s">
        <v>54</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59" t="s">
        <v>104</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99</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105</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59" t="s">
        <v>101</v>
      </c>
      <c r="B24" s="59"/>
      <c r="C24" s="59"/>
      <c r="D24" s="59"/>
      <c r="E24" s="59"/>
      <c r="F24" s="59"/>
      <c r="G24" s="59"/>
      <c r="H24" s="59"/>
      <c r="I24" s="59"/>
      <c r="J24" s="59"/>
      <c r="K24" s="59"/>
      <c r="L24" s="59"/>
      <c r="M24" s="59"/>
    </row>
    <row r="25" spans="1:13" ht="13.2" x14ac:dyDescent="0.25">
      <c r="A25" s="59"/>
      <c r="B25" s="59"/>
      <c r="C25" s="59"/>
      <c r="D25" s="59"/>
      <c r="E25" s="59"/>
      <c r="F25" s="59"/>
      <c r="G25" s="59"/>
      <c r="H25" s="59"/>
      <c r="I25" s="59"/>
      <c r="J25" s="59"/>
      <c r="K25" s="59"/>
      <c r="L25" s="59"/>
      <c r="M25" s="5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115546</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115546</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c r="D40" s="42"/>
      <c r="E40" s="42"/>
      <c r="F40" s="42">
        <v>36108</v>
      </c>
      <c r="G40" s="42"/>
      <c r="H40" s="42" t="s">
        <v>10</v>
      </c>
      <c r="I40" s="42" t="s">
        <v>10</v>
      </c>
      <c r="J40" s="37"/>
      <c r="K40" s="37"/>
      <c r="L40" s="37">
        <v>79438</v>
      </c>
      <c r="M40" s="43">
        <f t="shared" ref="M40:M43" si="0">SUM(C40:L40)</f>
        <v>115546</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63"/>
      <c r="B48" s="63"/>
      <c r="C48" s="63"/>
      <c r="D48" s="63"/>
      <c r="E48" s="63"/>
      <c r="F48" s="63"/>
      <c r="G48" s="63"/>
      <c r="H48" s="63"/>
    </row>
    <row r="49" spans="1:8" ht="13.2" x14ac:dyDescent="0.25">
      <c r="A49" s="63"/>
      <c r="B49" s="63"/>
      <c r="C49" s="63"/>
      <c r="D49" s="63"/>
      <c r="E49" s="63"/>
      <c r="F49" s="63"/>
      <c r="G49" s="63"/>
      <c r="H49" s="63"/>
    </row>
    <row r="50" spans="1:8" ht="13.2" x14ac:dyDescent="0.25">
      <c r="A50" s="63"/>
      <c r="B50" s="63"/>
      <c r="C50" s="63"/>
      <c r="D50" s="63"/>
      <c r="E50" s="63"/>
      <c r="F50" s="63"/>
      <c r="G50" s="63"/>
      <c r="H50" s="63"/>
    </row>
  </sheetData>
  <mergeCells count="27">
    <mergeCell ref="A1:M1"/>
    <mergeCell ref="B2:E2"/>
    <mergeCell ref="G2:H2"/>
    <mergeCell ref="I2:M2"/>
    <mergeCell ref="B3:E3"/>
    <mergeCell ref="G3:H3"/>
    <mergeCell ref="I3:M3"/>
    <mergeCell ref="B4:E4"/>
    <mergeCell ref="G4:H4"/>
    <mergeCell ref="I4:M4"/>
    <mergeCell ref="A5:M5"/>
    <mergeCell ref="A6:M6"/>
    <mergeCell ref="A7:M14"/>
    <mergeCell ref="A15:M15"/>
    <mergeCell ref="A16:M17"/>
    <mergeCell ref="A18:M18"/>
    <mergeCell ref="A19:M22"/>
    <mergeCell ref="C32:M35"/>
    <mergeCell ref="A36:M36"/>
    <mergeCell ref="C37:L37"/>
    <mergeCell ref="A48:H50"/>
    <mergeCell ref="A23:M23"/>
    <mergeCell ref="A24:M26"/>
    <mergeCell ref="A27:M27"/>
    <mergeCell ref="A28:M30"/>
    <mergeCell ref="A31:B31"/>
    <mergeCell ref="C31:M31"/>
  </mergeCells>
  <pageMargins left="0.75" right="0.75" top="0.38680555555555585" bottom="1" header="0.51181102362204689" footer="0.51181102362204689"/>
  <pageSetup paperSize="9" scale="75"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50"/>
  <sheetViews>
    <sheetView workbookViewId="0">
      <selection sqref="A1:M1"/>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57</v>
      </c>
      <c r="C2" s="56"/>
      <c r="D2" s="56"/>
      <c r="E2" s="56"/>
      <c r="F2" s="33"/>
      <c r="G2" s="56" t="s">
        <v>62</v>
      </c>
      <c r="H2" s="56"/>
      <c r="I2" s="56" t="s">
        <v>63</v>
      </c>
      <c r="J2" s="56"/>
      <c r="K2" s="56"/>
      <c r="L2" s="56"/>
      <c r="M2" s="56"/>
    </row>
    <row r="3" spans="1:13" ht="15" customHeight="1" x14ac:dyDescent="0.25">
      <c r="A3" s="33" t="s">
        <v>64</v>
      </c>
      <c r="B3" s="56" t="s">
        <v>56</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59" t="s">
        <v>106</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102</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107</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59" t="s">
        <v>108</v>
      </c>
      <c r="B24" s="59"/>
      <c r="C24" s="59"/>
      <c r="D24" s="59"/>
      <c r="E24" s="59"/>
      <c r="F24" s="59"/>
      <c r="G24" s="59"/>
      <c r="H24" s="59"/>
      <c r="I24" s="59"/>
      <c r="J24" s="59"/>
      <c r="K24" s="59"/>
      <c r="L24" s="59"/>
      <c r="M24" s="59"/>
    </row>
    <row r="25" spans="1:13" ht="13.2" x14ac:dyDescent="0.25">
      <c r="A25" s="59"/>
      <c r="B25" s="59"/>
      <c r="C25" s="59"/>
      <c r="D25" s="59"/>
      <c r="E25" s="59"/>
      <c r="F25" s="59"/>
      <c r="G25" s="59"/>
      <c r="H25" s="59"/>
      <c r="I25" s="59"/>
      <c r="J25" s="59"/>
      <c r="K25" s="59"/>
      <c r="L25" s="59"/>
      <c r="M25" s="5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176000</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176000</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c r="D40" s="42" t="s">
        <v>10</v>
      </c>
      <c r="E40" s="42"/>
      <c r="F40" s="42"/>
      <c r="G40" s="42">
        <v>80000</v>
      </c>
      <c r="H40" s="42" t="s">
        <v>10</v>
      </c>
      <c r="I40" s="42"/>
      <c r="J40" s="42"/>
      <c r="K40" s="42" t="s">
        <v>10</v>
      </c>
      <c r="L40" s="37">
        <v>96000</v>
      </c>
      <c r="M40" s="43">
        <f t="shared" ref="M40:M43" si="0">SUM(C40:L40)</f>
        <v>176000</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63"/>
      <c r="B48" s="63"/>
      <c r="C48" s="63"/>
      <c r="D48" s="63"/>
      <c r="E48" s="63"/>
      <c r="F48" s="63"/>
      <c r="G48" s="63"/>
      <c r="H48" s="63"/>
    </row>
    <row r="49" spans="1:8" ht="13.2" x14ac:dyDescent="0.25">
      <c r="A49" s="63"/>
      <c r="B49" s="63"/>
      <c r="C49" s="63"/>
      <c r="D49" s="63"/>
      <c r="E49" s="63"/>
      <c r="F49" s="63"/>
      <c r="G49" s="63"/>
      <c r="H49" s="63"/>
    </row>
    <row r="50" spans="1:8" ht="13.2" x14ac:dyDescent="0.25">
      <c r="A50" s="63"/>
      <c r="B50" s="63"/>
      <c r="C50" s="63"/>
      <c r="D50" s="63"/>
      <c r="E50" s="63"/>
      <c r="F50" s="63"/>
      <c r="G50" s="63"/>
      <c r="H50" s="63"/>
    </row>
  </sheetData>
  <mergeCells count="27">
    <mergeCell ref="A1:M1"/>
    <mergeCell ref="B2:E2"/>
    <mergeCell ref="G2:H2"/>
    <mergeCell ref="I2:M2"/>
    <mergeCell ref="B3:E3"/>
    <mergeCell ref="G3:H3"/>
    <mergeCell ref="I3:M3"/>
    <mergeCell ref="B4:E4"/>
    <mergeCell ref="G4:H4"/>
    <mergeCell ref="I4:M4"/>
    <mergeCell ref="A5:M5"/>
    <mergeCell ref="A6:M6"/>
    <mergeCell ref="A7:M14"/>
    <mergeCell ref="A15:M15"/>
    <mergeCell ref="A16:M17"/>
    <mergeCell ref="A18:M18"/>
    <mergeCell ref="A19:M22"/>
    <mergeCell ref="C32:M35"/>
    <mergeCell ref="A36:M36"/>
    <mergeCell ref="C37:L37"/>
    <mergeCell ref="A48:H50"/>
    <mergeCell ref="A23:M23"/>
    <mergeCell ref="A24:M26"/>
    <mergeCell ref="A27:M27"/>
    <mergeCell ref="A28:M30"/>
    <mergeCell ref="A31:B31"/>
    <mergeCell ref="C31:M31"/>
  </mergeCells>
  <pageMargins left="0.75" right="0.75" top="0.38680555555555585" bottom="1" header="0.51181102362204689" footer="0.51181102362204689"/>
  <pageSetup paperSize="9" scale="7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50"/>
  <sheetViews>
    <sheetView workbookViewId="0">
      <selection sqref="A1:M1"/>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59</v>
      </c>
      <c r="C2" s="56"/>
      <c r="D2" s="56"/>
      <c r="E2" s="56"/>
      <c r="F2" s="33"/>
      <c r="G2" s="56" t="s">
        <v>62</v>
      </c>
      <c r="H2" s="56"/>
      <c r="I2" s="56" t="s">
        <v>63</v>
      </c>
      <c r="J2" s="56"/>
      <c r="K2" s="56"/>
      <c r="L2" s="56"/>
      <c r="M2" s="56"/>
    </row>
    <row r="3" spans="1:13" ht="15" customHeight="1" x14ac:dyDescent="0.25">
      <c r="A3" s="33" t="s">
        <v>64</v>
      </c>
      <c r="B3" s="56" t="s">
        <v>58</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59" t="s">
        <v>116</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102</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109</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59" t="s">
        <v>110</v>
      </c>
      <c r="B24" s="59"/>
      <c r="C24" s="59"/>
      <c r="D24" s="59"/>
      <c r="E24" s="59"/>
      <c r="F24" s="59"/>
      <c r="G24" s="59"/>
      <c r="H24" s="59"/>
      <c r="I24" s="59"/>
      <c r="J24" s="59"/>
      <c r="K24" s="59"/>
      <c r="L24" s="59"/>
      <c r="M24" s="59"/>
    </row>
    <row r="25" spans="1:13" ht="13.2" x14ac:dyDescent="0.25">
      <c r="A25" s="59"/>
      <c r="B25" s="59"/>
      <c r="C25" s="59"/>
      <c r="D25" s="59"/>
      <c r="E25" s="59"/>
      <c r="F25" s="59"/>
      <c r="G25" s="59"/>
      <c r="H25" s="59"/>
      <c r="I25" s="59"/>
      <c r="J25" s="59"/>
      <c r="K25" s="59"/>
      <c r="L25" s="59"/>
      <c r="M25" s="5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479568</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479568</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v>29568</v>
      </c>
      <c r="D40" s="42">
        <v>50000</v>
      </c>
      <c r="E40" s="42">
        <v>50000</v>
      </c>
      <c r="F40" s="42">
        <v>50000</v>
      </c>
      <c r="G40" s="42">
        <v>50000</v>
      </c>
      <c r="H40" s="42">
        <v>50000</v>
      </c>
      <c r="I40" s="42">
        <v>50000</v>
      </c>
      <c r="J40" s="42">
        <v>50000</v>
      </c>
      <c r="K40" s="42">
        <v>50000</v>
      </c>
      <c r="L40" s="42">
        <v>50000</v>
      </c>
      <c r="M40" s="43">
        <f t="shared" ref="M40:M43" si="0">SUM(C40:L40)</f>
        <v>479568</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46"/>
      <c r="B48" s="46"/>
      <c r="C48" s="46"/>
      <c r="D48" s="46"/>
      <c r="E48" s="46"/>
      <c r="F48" s="46"/>
      <c r="G48" s="46"/>
      <c r="H48" s="46"/>
    </row>
    <row r="49" spans="1:8" ht="12.75" customHeight="1" x14ac:dyDescent="0.25">
      <c r="A49" s="46"/>
      <c r="B49" s="46"/>
      <c r="C49" s="46"/>
      <c r="D49" s="46"/>
      <c r="E49" s="46"/>
      <c r="F49" s="71"/>
      <c r="G49" s="71"/>
      <c r="H49" s="71"/>
    </row>
    <row r="50" spans="1:8" ht="13.2" x14ac:dyDescent="0.25">
      <c r="A50" s="46"/>
      <c r="B50" s="46"/>
      <c r="C50" s="46"/>
      <c r="D50" s="46"/>
      <c r="E50" s="46"/>
      <c r="F50" s="46"/>
      <c r="G50" s="46"/>
      <c r="H50" s="46"/>
    </row>
  </sheetData>
  <mergeCells count="27">
    <mergeCell ref="A1:M1"/>
    <mergeCell ref="B2:E2"/>
    <mergeCell ref="G2:H2"/>
    <mergeCell ref="I2:M2"/>
    <mergeCell ref="B3:E3"/>
    <mergeCell ref="G3:H3"/>
    <mergeCell ref="I3:M3"/>
    <mergeCell ref="B4:E4"/>
    <mergeCell ref="G4:H4"/>
    <mergeCell ref="I4:M4"/>
    <mergeCell ref="A5:M5"/>
    <mergeCell ref="A6:M6"/>
    <mergeCell ref="A7:M14"/>
    <mergeCell ref="A15:M15"/>
    <mergeCell ref="A16:M17"/>
    <mergeCell ref="A18:M18"/>
    <mergeCell ref="A19:M22"/>
    <mergeCell ref="C32:M35"/>
    <mergeCell ref="A36:M36"/>
    <mergeCell ref="C37:L37"/>
    <mergeCell ref="F49:H49"/>
    <mergeCell ref="A23:M23"/>
    <mergeCell ref="A24:M26"/>
    <mergeCell ref="A27:M27"/>
    <mergeCell ref="A28:M30"/>
    <mergeCell ref="A31:B31"/>
    <mergeCell ref="C31:M31"/>
  </mergeCells>
  <pageMargins left="0.75" right="0.75" top="0.38680555555555585" bottom="1" header="0.51181102362204689" footer="0.51181102362204689"/>
  <pageSetup paperSize="9" scale="72" orientation="landscape" horizontalDpi="300" verticalDpi="300" r:id="rId1"/>
  <rowBreaks count="1" manualBreakCount="1">
    <brk id="4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50"/>
  <sheetViews>
    <sheetView workbookViewId="0">
      <selection sqref="A1:M1"/>
    </sheetView>
  </sheetViews>
  <sheetFormatPr defaultColWidth="9.109375" defaultRowHeight="12.75" customHeight="1" x14ac:dyDescent="0.25"/>
  <cols>
    <col min="1" max="1" width="17.33203125" style="32" customWidth="1"/>
    <col min="2" max="2" width="20.5546875" style="32" customWidth="1"/>
    <col min="3" max="12" width="11.6640625" style="32" customWidth="1"/>
    <col min="13" max="13" width="12.33203125" style="32" customWidth="1"/>
    <col min="14" max="256" width="9.109375" style="32"/>
    <col min="257" max="257" width="17.33203125" style="32" customWidth="1"/>
    <col min="258" max="258" width="20.5546875" style="32" customWidth="1"/>
    <col min="259" max="268" width="11.6640625" style="32" customWidth="1"/>
    <col min="269" max="269" width="12.33203125" style="32" customWidth="1"/>
    <col min="270" max="512" width="9.109375" style="32"/>
    <col min="513" max="513" width="17.33203125" style="32" customWidth="1"/>
    <col min="514" max="514" width="20.5546875" style="32" customWidth="1"/>
    <col min="515" max="524" width="11.6640625" style="32" customWidth="1"/>
    <col min="525" max="525" width="12.33203125" style="32" customWidth="1"/>
    <col min="526" max="768" width="9.109375" style="32"/>
    <col min="769" max="769" width="17.33203125" style="32" customWidth="1"/>
    <col min="770" max="770" width="20.5546875" style="32" customWidth="1"/>
    <col min="771" max="780" width="11.6640625" style="32" customWidth="1"/>
    <col min="781" max="781" width="12.33203125" style="32" customWidth="1"/>
    <col min="782" max="1024" width="9.109375" style="32"/>
    <col min="1025" max="1025" width="17.33203125" style="32" customWidth="1"/>
    <col min="1026" max="1026" width="20.5546875" style="32" customWidth="1"/>
    <col min="1027" max="1036" width="11.6640625" style="32" customWidth="1"/>
    <col min="1037" max="1037" width="12.33203125" style="32" customWidth="1"/>
    <col min="1038" max="1280" width="9.109375" style="32"/>
    <col min="1281" max="1281" width="17.33203125" style="32" customWidth="1"/>
    <col min="1282" max="1282" width="20.5546875" style="32" customWidth="1"/>
    <col min="1283" max="1292" width="11.6640625" style="32" customWidth="1"/>
    <col min="1293" max="1293" width="12.33203125" style="32" customWidth="1"/>
    <col min="1294" max="1536" width="9.109375" style="32"/>
    <col min="1537" max="1537" width="17.33203125" style="32" customWidth="1"/>
    <col min="1538" max="1538" width="20.5546875" style="32" customWidth="1"/>
    <col min="1539" max="1548" width="11.6640625" style="32" customWidth="1"/>
    <col min="1549" max="1549" width="12.33203125" style="32" customWidth="1"/>
    <col min="1550" max="1792" width="9.109375" style="32"/>
    <col min="1793" max="1793" width="17.33203125" style="32" customWidth="1"/>
    <col min="1794" max="1794" width="20.5546875" style="32" customWidth="1"/>
    <col min="1795" max="1804" width="11.6640625" style="32" customWidth="1"/>
    <col min="1805" max="1805" width="12.33203125" style="32" customWidth="1"/>
    <col min="1806" max="2048" width="9.109375" style="32"/>
    <col min="2049" max="2049" width="17.33203125" style="32" customWidth="1"/>
    <col min="2050" max="2050" width="20.5546875" style="32" customWidth="1"/>
    <col min="2051" max="2060" width="11.6640625" style="32" customWidth="1"/>
    <col min="2061" max="2061" width="12.33203125" style="32" customWidth="1"/>
    <col min="2062" max="2304" width="9.109375" style="32"/>
    <col min="2305" max="2305" width="17.33203125" style="32" customWidth="1"/>
    <col min="2306" max="2306" width="20.5546875" style="32" customWidth="1"/>
    <col min="2307" max="2316" width="11.6640625" style="32" customWidth="1"/>
    <col min="2317" max="2317" width="12.33203125" style="32" customWidth="1"/>
    <col min="2318" max="2560" width="9.109375" style="32"/>
    <col min="2561" max="2561" width="17.33203125" style="32" customWidth="1"/>
    <col min="2562" max="2562" width="20.5546875" style="32" customWidth="1"/>
    <col min="2563" max="2572" width="11.6640625" style="32" customWidth="1"/>
    <col min="2573" max="2573" width="12.33203125" style="32" customWidth="1"/>
    <col min="2574" max="2816" width="9.109375" style="32"/>
    <col min="2817" max="2817" width="17.33203125" style="32" customWidth="1"/>
    <col min="2818" max="2818" width="20.5546875" style="32" customWidth="1"/>
    <col min="2819" max="2828" width="11.6640625" style="32" customWidth="1"/>
    <col min="2829" max="2829" width="12.33203125" style="32" customWidth="1"/>
    <col min="2830" max="3072" width="9.109375" style="32"/>
    <col min="3073" max="3073" width="17.33203125" style="32" customWidth="1"/>
    <col min="3074" max="3074" width="20.5546875" style="32" customWidth="1"/>
    <col min="3075" max="3084" width="11.6640625" style="32" customWidth="1"/>
    <col min="3085" max="3085" width="12.33203125" style="32" customWidth="1"/>
    <col min="3086" max="3328" width="9.109375" style="32"/>
    <col min="3329" max="3329" width="17.33203125" style="32" customWidth="1"/>
    <col min="3330" max="3330" width="20.5546875" style="32" customWidth="1"/>
    <col min="3331" max="3340" width="11.6640625" style="32" customWidth="1"/>
    <col min="3341" max="3341" width="12.33203125" style="32" customWidth="1"/>
    <col min="3342" max="3584" width="9.109375" style="32"/>
    <col min="3585" max="3585" width="17.33203125" style="32" customWidth="1"/>
    <col min="3586" max="3586" width="20.5546875" style="32" customWidth="1"/>
    <col min="3587" max="3596" width="11.6640625" style="32" customWidth="1"/>
    <col min="3597" max="3597" width="12.33203125" style="32" customWidth="1"/>
    <col min="3598" max="3840" width="9.109375" style="32"/>
    <col min="3841" max="3841" width="17.33203125" style="32" customWidth="1"/>
    <col min="3842" max="3842" width="20.5546875" style="32" customWidth="1"/>
    <col min="3843" max="3852" width="11.6640625" style="32" customWidth="1"/>
    <col min="3853" max="3853" width="12.33203125" style="32" customWidth="1"/>
    <col min="3854" max="4096" width="9.109375" style="32"/>
    <col min="4097" max="4097" width="17.33203125" style="32" customWidth="1"/>
    <col min="4098" max="4098" width="20.5546875" style="32" customWidth="1"/>
    <col min="4099" max="4108" width="11.6640625" style="32" customWidth="1"/>
    <col min="4109" max="4109" width="12.33203125" style="32" customWidth="1"/>
    <col min="4110" max="4352" width="9.109375" style="32"/>
    <col min="4353" max="4353" width="17.33203125" style="32" customWidth="1"/>
    <col min="4354" max="4354" width="20.5546875" style="32" customWidth="1"/>
    <col min="4355" max="4364" width="11.6640625" style="32" customWidth="1"/>
    <col min="4365" max="4365" width="12.33203125" style="32" customWidth="1"/>
    <col min="4366" max="4608" width="9.109375" style="32"/>
    <col min="4609" max="4609" width="17.33203125" style="32" customWidth="1"/>
    <col min="4610" max="4610" width="20.5546875" style="32" customWidth="1"/>
    <col min="4611" max="4620" width="11.6640625" style="32" customWidth="1"/>
    <col min="4621" max="4621" width="12.33203125" style="32" customWidth="1"/>
    <col min="4622" max="4864" width="9.109375" style="32"/>
    <col min="4865" max="4865" width="17.33203125" style="32" customWidth="1"/>
    <col min="4866" max="4866" width="20.5546875" style="32" customWidth="1"/>
    <col min="4867" max="4876" width="11.6640625" style="32" customWidth="1"/>
    <col min="4877" max="4877" width="12.33203125" style="32" customWidth="1"/>
    <col min="4878" max="5120" width="9.109375" style="32"/>
    <col min="5121" max="5121" width="17.33203125" style="32" customWidth="1"/>
    <col min="5122" max="5122" width="20.5546875" style="32" customWidth="1"/>
    <col min="5123" max="5132" width="11.6640625" style="32" customWidth="1"/>
    <col min="5133" max="5133" width="12.33203125" style="32" customWidth="1"/>
    <col min="5134" max="5376" width="9.109375" style="32"/>
    <col min="5377" max="5377" width="17.33203125" style="32" customWidth="1"/>
    <col min="5378" max="5378" width="20.5546875" style="32" customWidth="1"/>
    <col min="5379" max="5388" width="11.6640625" style="32" customWidth="1"/>
    <col min="5389" max="5389" width="12.33203125" style="32" customWidth="1"/>
    <col min="5390" max="5632" width="9.109375" style="32"/>
    <col min="5633" max="5633" width="17.33203125" style="32" customWidth="1"/>
    <col min="5634" max="5634" width="20.5546875" style="32" customWidth="1"/>
    <col min="5635" max="5644" width="11.6640625" style="32" customWidth="1"/>
    <col min="5645" max="5645" width="12.33203125" style="32" customWidth="1"/>
    <col min="5646" max="5888" width="9.109375" style="32"/>
    <col min="5889" max="5889" width="17.33203125" style="32" customWidth="1"/>
    <col min="5890" max="5890" width="20.5546875" style="32" customWidth="1"/>
    <col min="5891" max="5900" width="11.6640625" style="32" customWidth="1"/>
    <col min="5901" max="5901" width="12.33203125" style="32" customWidth="1"/>
    <col min="5902" max="6144" width="9.109375" style="32"/>
    <col min="6145" max="6145" width="17.33203125" style="32" customWidth="1"/>
    <col min="6146" max="6146" width="20.5546875" style="32" customWidth="1"/>
    <col min="6147" max="6156" width="11.6640625" style="32" customWidth="1"/>
    <col min="6157" max="6157" width="12.33203125" style="32" customWidth="1"/>
    <col min="6158" max="6400" width="9.109375" style="32"/>
    <col min="6401" max="6401" width="17.33203125" style="32" customWidth="1"/>
    <col min="6402" max="6402" width="20.5546875" style="32" customWidth="1"/>
    <col min="6403" max="6412" width="11.6640625" style="32" customWidth="1"/>
    <col min="6413" max="6413" width="12.33203125" style="32" customWidth="1"/>
    <col min="6414" max="6656" width="9.109375" style="32"/>
    <col min="6657" max="6657" width="17.33203125" style="32" customWidth="1"/>
    <col min="6658" max="6658" width="20.5546875" style="32" customWidth="1"/>
    <col min="6659" max="6668" width="11.6640625" style="32" customWidth="1"/>
    <col min="6669" max="6669" width="12.33203125" style="32" customWidth="1"/>
    <col min="6670" max="6912" width="9.109375" style="32"/>
    <col min="6913" max="6913" width="17.33203125" style="32" customWidth="1"/>
    <col min="6914" max="6914" width="20.5546875" style="32" customWidth="1"/>
    <col min="6915" max="6924" width="11.6640625" style="32" customWidth="1"/>
    <col min="6925" max="6925" width="12.33203125" style="32" customWidth="1"/>
    <col min="6926" max="7168" width="9.109375" style="32"/>
    <col min="7169" max="7169" width="17.33203125" style="32" customWidth="1"/>
    <col min="7170" max="7170" width="20.5546875" style="32" customWidth="1"/>
    <col min="7171" max="7180" width="11.6640625" style="32" customWidth="1"/>
    <col min="7181" max="7181" width="12.33203125" style="32" customWidth="1"/>
    <col min="7182" max="7424" width="9.109375" style="32"/>
    <col min="7425" max="7425" width="17.33203125" style="32" customWidth="1"/>
    <col min="7426" max="7426" width="20.5546875" style="32" customWidth="1"/>
    <col min="7427" max="7436" width="11.6640625" style="32" customWidth="1"/>
    <col min="7437" max="7437" width="12.33203125" style="32" customWidth="1"/>
    <col min="7438" max="7680" width="9.109375" style="32"/>
    <col min="7681" max="7681" width="17.33203125" style="32" customWidth="1"/>
    <col min="7682" max="7682" width="20.5546875" style="32" customWidth="1"/>
    <col min="7683" max="7692" width="11.6640625" style="32" customWidth="1"/>
    <col min="7693" max="7693" width="12.33203125" style="32" customWidth="1"/>
    <col min="7694" max="7936" width="9.109375" style="32"/>
    <col min="7937" max="7937" width="17.33203125" style="32" customWidth="1"/>
    <col min="7938" max="7938" width="20.5546875" style="32" customWidth="1"/>
    <col min="7939" max="7948" width="11.6640625" style="32" customWidth="1"/>
    <col min="7949" max="7949" width="12.33203125" style="32" customWidth="1"/>
    <col min="7950" max="8192" width="9.109375" style="32"/>
    <col min="8193" max="8193" width="17.33203125" style="32" customWidth="1"/>
    <col min="8194" max="8194" width="20.5546875" style="32" customWidth="1"/>
    <col min="8195" max="8204" width="11.6640625" style="32" customWidth="1"/>
    <col min="8205" max="8205" width="12.33203125" style="32" customWidth="1"/>
    <col min="8206" max="8448" width="9.109375" style="32"/>
    <col min="8449" max="8449" width="17.33203125" style="32" customWidth="1"/>
    <col min="8450" max="8450" width="20.5546875" style="32" customWidth="1"/>
    <col min="8451" max="8460" width="11.6640625" style="32" customWidth="1"/>
    <col min="8461" max="8461" width="12.33203125" style="32" customWidth="1"/>
    <col min="8462" max="8704" width="9.109375" style="32"/>
    <col min="8705" max="8705" width="17.33203125" style="32" customWidth="1"/>
    <col min="8706" max="8706" width="20.5546875" style="32" customWidth="1"/>
    <col min="8707" max="8716" width="11.6640625" style="32" customWidth="1"/>
    <col min="8717" max="8717" width="12.33203125" style="32" customWidth="1"/>
    <col min="8718" max="8960" width="9.109375" style="32"/>
    <col min="8961" max="8961" width="17.33203125" style="32" customWidth="1"/>
    <col min="8962" max="8962" width="20.5546875" style="32" customWidth="1"/>
    <col min="8963" max="8972" width="11.6640625" style="32" customWidth="1"/>
    <col min="8973" max="8973" width="12.33203125" style="32" customWidth="1"/>
    <col min="8974" max="9216" width="9.109375" style="32"/>
    <col min="9217" max="9217" width="17.33203125" style="32" customWidth="1"/>
    <col min="9218" max="9218" width="20.5546875" style="32" customWidth="1"/>
    <col min="9219" max="9228" width="11.6640625" style="32" customWidth="1"/>
    <col min="9229" max="9229" width="12.33203125" style="32" customWidth="1"/>
    <col min="9230" max="9472" width="9.109375" style="32"/>
    <col min="9473" max="9473" width="17.33203125" style="32" customWidth="1"/>
    <col min="9474" max="9474" width="20.5546875" style="32" customWidth="1"/>
    <col min="9475" max="9484" width="11.6640625" style="32" customWidth="1"/>
    <col min="9485" max="9485" width="12.33203125" style="32" customWidth="1"/>
    <col min="9486" max="9728" width="9.109375" style="32"/>
    <col min="9729" max="9729" width="17.33203125" style="32" customWidth="1"/>
    <col min="9730" max="9730" width="20.5546875" style="32" customWidth="1"/>
    <col min="9731" max="9740" width="11.6640625" style="32" customWidth="1"/>
    <col min="9741" max="9741" width="12.33203125" style="32" customWidth="1"/>
    <col min="9742" max="9984" width="9.109375" style="32"/>
    <col min="9985" max="9985" width="17.33203125" style="32" customWidth="1"/>
    <col min="9986" max="9986" width="20.5546875" style="32" customWidth="1"/>
    <col min="9987" max="9996" width="11.6640625" style="32" customWidth="1"/>
    <col min="9997" max="9997" width="12.33203125" style="32" customWidth="1"/>
    <col min="9998" max="10240" width="9.109375" style="32"/>
    <col min="10241" max="10241" width="17.33203125" style="32" customWidth="1"/>
    <col min="10242" max="10242" width="20.5546875" style="32" customWidth="1"/>
    <col min="10243" max="10252" width="11.6640625" style="32" customWidth="1"/>
    <col min="10253" max="10253" width="12.33203125" style="32" customWidth="1"/>
    <col min="10254" max="10496" width="9.109375" style="32"/>
    <col min="10497" max="10497" width="17.33203125" style="32" customWidth="1"/>
    <col min="10498" max="10498" width="20.5546875" style="32" customWidth="1"/>
    <col min="10499" max="10508" width="11.6640625" style="32" customWidth="1"/>
    <col min="10509" max="10509" width="12.33203125" style="32" customWidth="1"/>
    <col min="10510" max="10752" width="9.109375" style="32"/>
    <col min="10753" max="10753" width="17.33203125" style="32" customWidth="1"/>
    <col min="10754" max="10754" width="20.5546875" style="32" customWidth="1"/>
    <col min="10755" max="10764" width="11.6640625" style="32" customWidth="1"/>
    <col min="10765" max="10765" width="12.33203125" style="32" customWidth="1"/>
    <col min="10766" max="11008" width="9.109375" style="32"/>
    <col min="11009" max="11009" width="17.33203125" style="32" customWidth="1"/>
    <col min="11010" max="11010" width="20.5546875" style="32" customWidth="1"/>
    <col min="11011" max="11020" width="11.6640625" style="32" customWidth="1"/>
    <col min="11021" max="11021" width="12.33203125" style="32" customWidth="1"/>
    <col min="11022" max="11264" width="9.109375" style="32"/>
    <col min="11265" max="11265" width="17.33203125" style="32" customWidth="1"/>
    <col min="11266" max="11266" width="20.5546875" style="32" customWidth="1"/>
    <col min="11267" max="11276" width="11.6640625" style="32" customWidth="1"/>
    <col min="11277" max="11277" width="12.33203125" style="32" customWidth="1"/>
    <col min="11278" max="11520" width="9.109375" style="32"/>
    <col min="11521" max="11521" width="17.33203125" style="32" customWidth="1"/>
    <col min="11522" max="11522" width="20.5546875" style="32" customWidth="1"/>
    <col min="11523" max="11532" width="11.6640625" style="32" customWidth="1"/>
    <col min="11533" max="11533" width="12.33203125" style="32" customWidth="1"/>
    <col min="11534" max="11776" width="9.109375" style="32"/>
    <col min="11777" max="11777" width="17.33203125" style="32" customWidth="1"/>
    <col min="11778" max="11778" width="20.5546875" style="32" customWidth="1"/>
    <col min="11779" max="11788" width="11.6640625" style="32" customWidth="1"/>
    <col min="11789" max="11789" width="12.33203125" style="32" customWidth="1"/>
    <col min="11790" max="12032" width="9.109375" style="32"/>
    <col min="12033" max="12033" width="17.33203125" style="32" customWidth="1"/>
    <col min="12034" max="12034" width="20.5546875" style="32" customWidth="1"/>
    <col min="12035" max="12044" width="11.6640625" style="32" customWidth="1"/>
    <col min="12045" max="12045" width="12.33203125" style="32" customWidth="1"/>
    <col min="12046" max="12288" width="9.109375" style="32"/>
    <col min="12289" max="12289" width="17.33203125" style="32" customWidth="1"/>
    <col min="12290" max="12290" width="20.5546875" style="32" customWidth="1"/>
    <col min="12291" max="12300" width="11.6640625" style="32" customWidth="1"/>
    <col min="12301" max="12301" width="12.33203125" style="32" customWidth="1"/>
    <col min="12302" max="12544" width="9.109375" style="32"/>
    <col min="12545" max="12545" width="17.33203125" style="32" customWidth="1"/>
    <col min="12546" max="12546" width="20.5546875" style="32" customWidth="1"/>
    <col min="12547" max="12556" width="11.6640625" style="32" customWidth="1"/>
    <col min="12557" max="12557" width="12.33203125" style="32" customWidth="1"/>
    <col min="12558" max="12800" width="9.109375" style="32"/>
    <col min="12801" max="12801" width="17.33203125" style="32" customWidth="1"/>
    <col min="12802" max="12802" width="20.5546875" style="32" customWidth="1"/>
    <col min="12803" max="12812" width="11.6640625" style="32" customWidth="1"/>
    <col min="12813" max="12813" width="12.33203125" style="32" customWidth="1"/>
    <col min="12814" max="13056" width="9.109375" style="32"/>
    <col min="13057" max="13057" width="17.33203125" style="32" customWidth="1"/>
    <col min="13058" max="13058" width="20.5546875" style="32" customWidth="1"/>
    <col min="13059" max="13068" width="11.6640625" style="32" customWidth="1"/>
    <col min="13069" max="13069" width="12.33203125" style="32" customWidth="1"/>
    <col min="13070" max="13312" width="9.109375" style="32"/>
    <col min="13313" max="13313" width="17.33203125" style="32" customWidth="1"/>
    <col min="13314" max="13314" width="20.5546875" style="32" customWidth="1"/>
    <col min="13315" max="13324" width="11.6640625" style="32" customWidth="1"/>
    <col min="13325" max="13325" width="12.33203125" style="32" customWidth="1"/>
    <col min="13326" max="13568" width="9.109375" style="32"/>
    <col min="13569" max="13569" width="17.33203125" style="32" customWidth="1"/>
    <col min="13570" max="13570" width="20.5546875" style="32" customWidth="1"/>
    <col min="13571" max="13580" width="11.6640625" style="32" customWidth="1"/>
    <col min="13581" max="13581" width="12.33203125" style="32" customWidth="1"/>
    <col min="13582" max="13824" width="9.109375" style="32"/>
    <col min="13825" max="13825" width="17.33203125" style="32" customWidth="1"/>
    <col min="13826" max="13826" width="20.5546875" style="32" customWidth="1"/>
    <col min="13827" max="13836" width="11.6640625" style="32" customWidth="1"/>
    <col min="13837" max="13837" width="12.33203125" style="32" customWidth="1"/>
    <col min="13838" max="14080" width="9.109375" style="32"/>
    <col min="14081" max="14081" width="17.33203125" style="32" customWidth="1"/>
    <col min="14082" max="14082" width="20.5546875" style="32" customWidth="1"/>
    <col min="14083" max="14092" width="11.6640625" style="32" customWidth="1"/>
    <col min="14093" max="14093" width="12.33203125" style="32" customWidth="1"/>
    <col min="14094" max="14336" width="9.109375" style="32"/>
    <col min="14337" max="14337" width="17.33203125" style="32" customWidth="1"/>
    <col min="14338" max="14338" width="20.5546875" style="32" customWidth="1"/>
    <col min="14339" max="14348" width="11.6640625" style="32" customWidth="1"/>
    <col min="14349" max="14349" width="12.33203125" style="32" customWidth="1"/>
    <col min="14350" max="14592" width="9.109375" style="32"/>
    <col min="14593" max="14593" width="17.33203125" style="32" customWidth="1"/>
    <col min="14594" max="14594" width="20.5546875" style="32" customWidth="1"/>
    <col min="14595" max="14604" width="11.6640625" style="32" customWidth="1"/>
    <col min="14605" max="14605" width="12.33203125" style="32" customWidth="1"/>
    <col min="14606" max="14848" width="9.109375" style="32"/>
    <col min="14849" max="14849" width="17.33203125" style="32" customWidth="1"/>
    <col min="14850" max="14850" width="20.5546875" style="32" customWidth="1"/>
    <col min="14851" max="14860" width="11.6640625" style="32" customWidth="1"/>
    <col min="14861" max="14861" width="12.33203125" style="32" customWidth="1"/>
    <col min="14862" max="15104" width="9.109375" style="32"/>
    <col min="15105" max="15105" width="17.33203125" style="32" customWidth="1"/>
    <col min="15106" max="15106" width="20.5546875" style="32" customWidth="1"/>
    <col min="15107" max="15116" width="11.6640625" style="32" customWidth="1"/>
    <col min="15117" max="15117" width="12.33203125" style="32" customWidth="1"/>
    <col min="15118" max="15360" width="9.109375" style="32"/>
    <col min="15361" max="15361" width="17.33203125" style="32" customWidth="1"/>
    <col min="15362" max="15362" width="20.5546875" style="32" customWidth="1"/>
    <col min="15363" max="15372" width="11.6640625" style="32" customWidth="1"/>
    <col min="15373" max="15373" width="12.33203125" style="32" customWidth="1"/>
    <col min="15374" max="15616" width="9.109375" style="32"/>
    <col min="15617" max="15617" width="17.33203125" style="32" customWidth="1"/>
    <col min="15618" max="15618" width="20.5546875" style="32" customWidth="1"/>
    <col min="15619" max="15628" width="11.6640625" style="32" customWidth="1"/>
    <col min="15629" max="15629" width="12.33203125" style="32" customWidth="1"/>
    <col min="15630" max="15872" width="9.109375" style="32"/>
    <col min="15873" max="15873" width="17.33203125" style="32" customWidth="1"/>
    <col min="15874" max="15874" width="20.5546875" style="32" customWidth="1"/>
    <col min="15875" max="15884" width="11.6640625" style="32" customWidth="1"/>
    <col min="15885" max="15885" width="12.33203125" style="32" customWidth="1"/>
    <col min="15886" max="16128" width="9.109375" style="32"/>
    <col min="16129" max="16129" width="17.33203125" style="32" customWidth="1"/>
    <col min="16130" max="16130" width="20.5546875" style="32" customWidth="1"/>
    <col min="16131" max="16140" width="11.6640625" style="32" customWidth="1"/>
    <col min="16141" max="16141" width="12.33203125" style="32" customWidth="1"/>
    <col min="16142" max="16384" width="9.109375" style="32"/>
  </cols>
  <sheetData>
    <row r="1" spans="1:13" ht="93.75" customHeight="1" x14ac:dyDescent="0.25">
      <c r="A1" s="55" t="s">
        <v>113</v>
      </c>
      <c r="B1" s="55"/>
      <c r="C1" s="55"/>
      <c r="D1" s="55"/>
      <c r="E1" s="55"/>
      <c r="F1" s="55"/>
      <c r="G1" s="55"/>
      <c r="H1" s="55"/>
      <c r="I1" s="55"/>
      <c r="J1" s="55"/>
      <c r="K1" s="55"/>
      <c r="L1" s="55"/>
      <c r="M1" s="55"/>
    </row>
    <row r="2" spans="1:13" ht="15" customHeight="1" x14ac:dyDescent="0.25">
      <c r="A2" s="33" t="s">
        <v>5</v>
      </c>
      <c r="B2" s="56" t="s">
        <v>61</v>
      </c>
      <c r="C2" s="56"/>
      <c r="D2" s="56"/>
      <c r="E2" s="56"/>
      <c r="F2" s="33"/>
      <c r="G2" s="56" t="s">
        <v>62</v>
      </c>
      <c r="H2" s="56"/>
      <c r="I2" s="56" t="s">
        <v>63</v>
      </c>
      <c r="J2" s="56"/>
      <c r="K2" s="56"/>
      <c r="L2" s="56"/>
      <c r="M2" s="56"/>
    </row>
    <row r="3" spans="1:13" ht="15" customHeight="1" x14ac:dyDescent="0.25">
      <c r="A3" s="33" t="s">
        <v>64</v>
      </c>
      <c r="B3" s="56" t="s">
        <v>60</v>
      </c>
      <c r="C3" s="56"/>
      <c r="D3" s="56"/>
      <c r="E3" s="56"/>
      <c r="F3" s="33"/>
      <c r="G3" s="56" t="s">
        <v>65</v>
      </c>
      <c r="H3" s="56"/>
      <c r="I3" s="56" t="s">
        <v>66</v>
      </c>
      <c r="J3" s="56"/>
      <c r="K3" s="56"/>
      <c r="L3" s="56"/>
      <c r="M3" s="56"/>
    </row>
    <row r="4" spans="1:13" ht="15" customHeight="1" x14ac:dyDescent="0.25">
      <c r="A4" s="33" t="s">
        <v>67</v>
      </c>
      <c r="B4" s="56" t="s">
        <v>68</v>
      </c>
      <c r="C4" s="56"/>
      <c r="D4" s="56"/>
      <c r="E4" s="56"/>
      <c r="F4" s="33"/>
      <c r="G4" s="56" t="s">
        <v>69</v>
      </c>
      <c r="H4" s="56"/>
      <c r="I4" s="56" t="s">
        <v>70</v>
      </c>
      <c r="J4" s="56"/>
      <c r="K4" s="56"/>
      <c r="L4" s="56"/>
      <c r="M4" s="56"/>
    </row>
    <row r="5" spans="1:13" ht="15" customHeight="1" x14ac:dyDescent="0.25">
      <c r="A5" s="57"/>
      <c r="B5" s="57"/>
      <c r="C5" s="57"/>
      <c r="D5" s="57"/>
      <c r="E5" s="57"/>
      <c r="F5" s="57"/>
      <c r="G5" s="57"/>
      <c r="H5" s="57"/>
      <c r="I5" s="57"/>
      <c r="J5" s="57"/>
      <c r="K5" s="57"/>
      <c r="L5" s="57"/>
      <c r="M5" s="57"/>
    </row>
    <row r="6" spans="1:13" ht="13.2" x14ac:dyDescent="0.25">
      <c r="A6" s="58" t="s">
        <v>71</v>
      </c>
      <c r="B6" s="58"/>
      <c r="C6" s="58"/>
      <c r="D6" s="58"/>
      <c r="E6" s="58"/>
      <c r="F6" s="58"/>
      <c r="G6" s="58"/>
      <c r="H6" s="58"/>
      <c r="I6" s="58"/>
      <c r="J6" s="58"/>
      <c r="K6" s="58"/>
      <c r="L6" s="58"/>
      <c r="M6" s="58"/>
    </row>
    <row r="7" spans="1:13" ht="12.75" customHeight="1" x14ac:dyDescent="0.25">
      <c r="A7" s="59" t="s">
        <v>111</v>
      </c>
      <c r="B7" s="59"/>
      <c r="C7" s="59"/>
      <c r="D7" s="59"/>
      <c r="E7" s="59"/>
      <c r="F7" s="59"/>
      <c r="G7" s="59"/>
      <c r="H7" s="59"/>
      <c r="I7" s="59"/>
      <c r="J7" s="59"/>
      <c r="K7" s="59"/>
      <c r="L7" s="59"/>
      <c r="M7" s="59"/>
    </row>
    <row r="8" spans="1:13" ht="13.2" x14ac:dyDescent="0.25">
      <c r="A8" s="59"/>
      <c r="B8" s="59"/>
      <c r="C8" s="59"/>
      <c r="D8" s="59"/>
      <c r="E8" s="59"/>
      <c r="F8" s="59"/>
      <c r="G8" s="59"/>
      <c r="H8" s="59"/>
      <c r="I8" s="59"/>
      <c r="J8" s="59"/>
      <c r="K8" s="59"/>
      <c r="L8" s="59"/>
      <c r="M8" s="59"/>
    </row>
    <row r="9" spans="1:13" ht="13.2" x14ac:dyDescent="0.25">
      <c r="A9" s="59"/>
      <c r="B9" s="59"/>
      <c r="C9" s="59"/>
      <c r="D9" s="59"/>
      <c r="E9" s="59"/>
      <c r="F9" s="59"/>
      <c r="G9" s="59"/>
      <c r="H9" s="59"/>
      <c r="I9" s="59"/>
      <c r="J9" s="59"/>
      <c r="K9" s="59"/>
      <c r="L9" s="59"/>
      <c r="M9" s="59"/>
    </row>
    <row r="10" spans="1:13" ht="13.2" x14ac:dyDescent="0.25">
      <c r="A10" s="59"/>
      <c r="B10" s="59"/>
      <c r="C10" s="59"/>
      <c r="D10" s="59"/>
      <c r="E10" s="59"/>
      <c r="F10" s="59"/>
      <c r="G10" s="59"/>
      <c r="H10" s="59"/>
      <c r="I10" s="59"/>
      <c r="J10" s="59"/>
      <c r="K10" s="59"/>
      <c r="L10" s="59"/>
      <c r="M10" s="59"/>
    </row>
    <row r="11" spans="1:13" ht="13.2" x14ac:dyDescent="0.25">
      <c r="A11" s="59"/>
      <c r="B11" s="59"/>
      <c r="C11" s="59"/>
      <c r="D11" s="59"/>
      <c r="E11" s="59"/>
      <c r="F11" s="59"/>
      <c r="G11" s="59"/>
      <c r="H11" s="59"/>
      <c r="I11" s="59"/>
      <c r="J11" s="59"/>
      <c r="K11" s="59"/>
      <c r="L11" s="59"/>
      <c r="M11" s="59"/>
    </row>
    <row r="12" spans="1:13" ht="13.2" x14ac:dyDescent="0.25">
      <c r="A12" s="59"/>
      <c r="B12" s="59"/>
      <c r="C12" s="59"/>
      <c r="D12" s="59"/>
      <c r="E12" s="59"/>
      <c r="F12" s="59"/>
      <c r="G12" s="59"/>
      <c r="H12" s="59"/>
      <c r="I12" s="59"/>
      <c r="J12" s="59"/>
      <c r="K12" s="59"/>
      <c r="L12" s="59"/>
      <c r="M12" s="59"/>
    </row>
    <row r="13" spans="1:13" ht="13.2" x14ac:dyDescent="0.25">
      <c r="A13" s="59"/>
      <c r="B13" s="59"/>
      <c r="C13" s="59"/>
      <c r="D13" s="59"/>
      <c r="E13" s="59"/>
      <c r="F13" s="59"/>
      <c r="G13" s="59"/>
      <c r="H13" s="59"/>
      <c r="I13" s="59"/>
      <c r="J13" s="59"/>
      <c r="K13" s="59"/>
      <c r="L13" s="59"/>
      <c r="M13" s="59"/>
    </row>
    <row r="14" spans="1:13" ht="13.2" x14ac:dyDescent="0.25">
      <c r="A14" s="59"/>
      <c r="B14" s="59"/>
      <c r="C14" s="59"/>
      <c r="D14" s="59"/>
      <c r="E14" s="59"/>
      <c r="F14" s="59"/>
      <c r="G14" s="59"/>
      <c r="H14" s="59"/>
      <c r="I14" s="59"/>
      <c r="J14" s="59"/>
      <c r="K14" s="59"/>
      <c r="L14" s="59"/>
      <c r="M14" s="59"/>
    </row>
    <row r="15" spans="1:13" ht="13.2" x14ac:dyDescent="0.25">
      <c r="A15" s="58" t="s">
        <v>73</v>
      </c>
      <c r="B15" s="58"/>
      <c r="C15" s="58"/>
      <c r="D15" s="58"/>
      <c r="E15" s="58"/>
      <c r="F15" s="58"/>
      <c r="G15" s="58"/>
      <c r="H15" s="58"/>
      <c r="I15" s="58"/>
      <c r="J15" s="58"/>
      <c r="K15" s="58"/>
      <c r="L15" s="58"/>
      <c r="M15" s="58"/>
    </row>
    <row r="16" spans="1:13" ht="12.75" customHeight="1" x14ac:dyDescent="0.25">
      <c r="A16" s="59" t="s">
        <v>99</v>
      </c>
      <c r="B16" s="59"/>
      <c r="C16" s="59"/>
      <c r="D16" s="59"/>
      <c r="E16" s="59"/>
      <c r="F16" s="59"/>
      <c r="G16" s="59"/>
      <c r="H16" s="59"/>
      <c r="I16" s="59"/>
      <c r="J16" s="59"/>
      <c r="K16" s="59"/>
      <c r="L16" s="59"/>
      <c r="M16" s="59"/>
    </row>
    <row r="17" spans="1:13" ht="13.2" x14ac:dyDescent="0.25">
      <c r="A17" s="59"/>
      <c r="B17" s="59"/>
      <c r="C17" s="59"/>
      <c r="D17" s="59"/>
      <c r="E17" s="59"/>
      <c r="F17" s="59"/>
      <c r="G17" s="59"/>
      <c r="H17" s="59"/>
      <c r="I17" s="59"/>
      <c r="J17" s="59"/>
      <c r="K17" s="59"/>
      <c r="L17" s="59"/>
      <c r="M17" s="59"/>
    </row>
    <row r="18" spans="1:13" ht="13.2" x14ac:dyDescent="0.25">
      <c r="A18" s="58" t="s">
        <v>75</v>
      </c>
      <c r="B18" s="58"/>
      <c r="C18" s="58"/>
      <c r="D18" s="58"/>
      <c r="E18" s="58"/>
      <c r="F18" s="58"/>
      <c r="G18" s="58"/>
      <c r="H18" s="58"/>
      <c r="I18" s="58"/>
      <c r="J18" s="58"/>
      <c r="K18" s="58"/>
      <c r="L18" s="58"/>
      <c r="M18" s="58"/>
    </row>
    <row r="19" spans="1:13" ht="12.75" customHeight="1" x14ac:dyDescent="0.25">
      <c r="A19" s="59" t="s">
        <v>100</v>
      </c>
      <c r="B19" s="59"/>
      <c r="C19" s="59"/>
      <c r="D19" s="59"/>
      <c r="E19" s="59"/>
      <c r="F19" s="59"/>
      <c r="G19" s="59"/>
      <c r="H19" s="59"/>
      <c r="I19" s="59"/>
      <c r="J19" s="59"/>
      <c r="K19" s="59"/>
      <c r="L19" s="59"/>
      <c r="M19" s="59"/>
    </row>
    <row r="20" spans="1:13" ht="13.2" x14ac:dyDescent="0.25">
      <c r="A20" s="59"/>
      <c r="B20" s="59"/>
      <c r="C20" s="59"/>
      <c r="D20" s="59"/>
      <c r="E20" s="59"/>
      <c r="F20" s="59"/>
      <c r="G20" s="59"/>
      <c r="H20" s="59"/>
      <c r="I20" s="59"/>
      <c r="J20" s="59"/>
      <c r="K20" s="59"/>
      <c r="L20" s="59"/>
      <c r="M20" s="59"/>
    </row>
    <row r="21" spans="1:13" ht="13.2" x14ac:dyDescent="0.25">
      <c r="A21" s="59"/>
      <c r="B21" s="59"/>
      <c r="C21" s="59"/>
      <c r="D21" s="59"/>
      <c r="E21" s="59"/>
      <c r="F21" s="59"/>
      <c r="G21" s="59"/>
      <c r="H21" s="59"/>
      <c r="I21" s="59"/>
      <c r="J21" s="59"/>
      <c r="K21" s="59"/>
      <c r="L21" s="59"/>
      <c r="M21" s="59"/>
    </row>
    <row r="22" spans="1:13" ht="13.2" x14ac:dyDescent="0.25">
      <c r="A22" s="59"/>
      <c r="B22" s="59"/>
      <c r="C22" s="59"/>
      <c r="D22" s="59"/>
      <c r="E22" s="59"/>
      <c r="F22" s="59"/>
      <c r="G22" s="59"/>
      <c r="H22" s="59"/>
      <c r="I22" s="59"/>
      <c r="J22" s="59"/>
      <c r="K22" s="59"/>
      <c r="L22" s="59"/>
      <c r="M22" s="59"/>
    </row>
    <row r="23" spans="1:13" ht="13.2" x14ac:dyDescent="0.25">
      <c r="A23" s="58" t="s">
        <v>77</v>
      </c>
      <c r="B23" s="58"/>
      <c r="C23" s="58"/>
      <c r="D23" s="58"/>
      <c r="E23" s="58"/>
      <c r="F23" s="58"/>
      <c r="G23" s="58"/>
      <c r="H23" s="58"/>
      <c r="I23" s="58"/>
      <c r="J23" s="58"/>
      <c r="K23" s="58"/>
      <c r="L23" s="58"/>
      <c r="M23" s="58"/>
    </row>
    <row r="24" spans="1:13" ht="12.75" customHeight="1" x14ac:dyDescent="0.25">
      <c r="A24" s="59" t="s">
        <v>101</v>
      </c>
      <c r="B24" s="59"/>
      <c r="C24" s="59"/>
      <c r="D24" s="59"/>
      <c r="E24" s="59"/>
      <c r="F24" s="59"/>
      <c r="G24" s="59"/>
      <c r="H24" s="59"/>
      <c r="I24" s="59"/>
      <c r="J24" s="59"/>
      <c r="K24" s="59"/>
      <c r="L24" s="59"/>
      <c r="M24" s="59"/>
    </row>
    <row r="25" spans="1:13" ht="13.2" x14ac:dyDescent="0.25">
      <c r="A25" s="59"/>
      <c r="B25" s="59"/>
      <c r="C25" s="59"/>
      <c r="D25" s="59"/>
      <c r="E25" s="59"/>
      <c r="F25" s="59"/>
      <c r="G25" s="59"/>
      <c r="H25" s="59"/>
      <c r="I25" s="59"/>
      <c r="J25" s="59"/>
      <c r="K25" s="59"/>
      <c r="L25" s="59"/>
      <c r="M25" s="59"/>
    </row>
    <row r="26" spans="1:13" ht="13.2" x14ac:dyDescent="0.25">
      <c r="A26" s="59"/>
      <c r="B26" s="59"/>
      <c r="C26" s="59"/>
      <c r="D26" s="59"/>
      <c r="E26" s="59"/>
      <c r="F26" s="59"/>
      <c r="G26" s="59"/>
      <c r="H26" s="59"/>
      <c r="I26" s="59"/>
      <c r="J26" s="59"/>
      <c r="K26" s="59"/>
      <c r="L26" s="59"/>
      <c r="M26" s="59"/>
    </row>
    <row r="27" spans="1:13" ht="13.2" x14ac:dyDescent="0.25">
      <c r="A27" s="58" t="s">
        <v>79</v>
      </c>
      <c r="B27" s="58"/>
      <c r="C27" s="58"/>
      <c r="D27" s="58"/>
      <c r="E27" s="58"/>
      <c r="F27" s="58"/>
      <c r="G27" s="58"/>
      <c r="H27" s="58"/>
      <c r="I27" s="58"/>
      <c r="J27" s="58"/>
      <c r="K27" s="58"/>
      <c r="L27" s="58"/>
      <c r="M27" s="58"/>
    </row>
    <row r="28" spans="1:13" ht="13.2" x14ac:dyDescent="0.25">
      <c r="A28" s="64"/>
      <c r="B28" s="64"/>
      <c r="C28" s="64"/>
      <c r="D28" s="64"/>
      <c r="E28" s="64"/>
      <c r="F28" s="64"/>
      <c r="G28" s="64"/>
      <c r="H28" s="64"/>
      <c r="I28" s="64"/>
      <c r="J28" s="64"/>
      <c r="K28" s="64"/>
      <c r="L28" s="64"/>
      <c r="M28" s="64"/>
    </row>
    <row r="29" spans="1:13" ht="13.2" x14ac:dyDescent="0.25">
      <c r="A29" s="64"/>
      <c r="B29" s="64"/>
      <c r="C29" s="64"/>
      <c r="D29" s="64"/>
      <c r="E29" s="64"/>
      <c r="F29" s="64"/>
      <c r="G29" s="64"/>
      <c r="H29" s="64"/>
      <c r="I29" s="64"/>
      <c r="J29" s="64"/>
      <c r="K29" s="64"/>
      <c r="L29" s="64"/>
      <c r="M29" s="64"/>
    </row>
    <row r="30" spans="1:13" ht="13.2" x14ac:dyDescent="0.25">
      <c r="A30" s="64"/>
      <c r="B30" s="64"/>
      <c r="C30" s="64"/>
      <c r="D30" s="64"/>
      <c r="E30" s="64"/>
      <c r="F30" s="64"/>
      <c r="G30" s="64"/>
      <c r="H30" s="64"/>
      <c r="I30" s="64"/>
      <c r="J30" s="64"/>
      <c r="K30" s="64"/>
      <c r="L30" s="64"/>
      <c r="M30" s="64"/>
    </row>
    <row r="31" spans="1:13" ht="13.2" x14ac:dyDescent="0.25">
      <c r="A31" s="65" t="s">
        <v>80</v>
      </c>
      <c r="B31" s="65"/>
      <c r="C31" s="66" t="s">
        <v>81</v>
      </c>
      <c r="D31" s="66"/>
      <c r="E31" s="66"/>
      <c r="F31" s="66"/>
      <c r="G31" s="66"/>
      <c r="H31" s="66"/>
      <c r="I31" s="66"/>
      <c r="J31" s="66"/>
      <c r="K31" s="66"/>
      <c r="L31" s="66"/>
      <c r="M31" s="66"/>
    </row>
    <row r="32" spans="1:13" ht="13.2" x14ac:dyDescent="0.25">
      <c r="A32" s="34" t="s">
        <v>82</v>
      </c>
      <c r="B32" s="35">
        <f>M40</f>
        <v>191220</v>
      </c>
      <c r="C32" s="60"/>
      <c r="D32" s="60"/>
      <c r="E32" s="60"/>
      <c r="F32" s="60"/>
      <c r="G32" s="60"/>
      <c r="H32" s="60"/>
      <c r="I32" s="60"/>
      <c r="J32" s="60"/>
      <c r="K32" s="60"/>
      <c r="L32" s="60"/>
      <c r="M32" s="60"/>
    </row>
    <row r="33" spans="1:13" ht="13.2" x14ac:dyDescent="0.25">
      <c r="A33" s="32" t="s">
        <v>83</v>
      </c>
      <c r="B33" s="36"/>
      <c r="C33" s="60"/>
      <c r="D33" s="60"/>
      <c r="E33" s="60"/>
      <c r="F33" s="60"/>
      <c r="G33" s="60"/>
      <c r="H33" s="60"/>
      <c r="I33" s="60"/>
      <c r="J33" s="60"/>
      <c r="K33" s="60"/>
      <c r="L33" s="60"/>
      <c r="M33" s="60"/>
    </row>
    <row r="34" spans="1:13" ht="13.2" x14ac:dyDescent="0.25">
      <c r="A34" s="32" t="s">
        <v>84</v>
      </c>
      <c r="B34" s="37">
        <f>SUM(B32-B33)</f>
        <v>191220</v>
      </c>
      <c r="C34" s="60"/>
      <c r="D34" s="60"/>
      <c r="E34" s="60"/>
      <c r="F34" s="60"/>
      <c r="G34" s="60"/>
      <c r="H34" s="60"/>
      <c r="I34" s="60"/>
      <c r="J34" s="60"/>
      <c r="K34" s="60"/>
      <c r="L34" s="60"/>
      <c r="M34" s="60"/>
    </row>
    <row r="35" spans="1:13" ht="13.2" x14ac:dyDescent="0.25">
      <c r="A35" s="38"/>
      <c r="B35" s="38"/>
      <c r="C35" s="60"/>
      <c r="D35" s="60"/>
      <c r="E35" s="60"/>
      <c r="F35" s="60"/>
      <c r="G35" s="60"/>
      <c r="H35" s="60"/>
      <c r="I35" s="60"/>
      <c r="J35" s="60"/>
      <c r="K35" s="60"/>
      <c r="L35" s="60"/>
      <c r="M35" s="60"/>
    </row>
    <row r="36" spans="1:13" ht="13.2" x14ac:dyDescent="0.25">
      <c r="A36" s="61"/>
      <c r="B36" s="61"/>
      <c r="C36" s="61"/>
      <c r="D36" s="61"/>
      <c r="E36" s="61"/>
      <c r="F36" s="61"/>
      <c r="G36" s="61"/>
      <c r="H36" s="61"/>
      <c r="I36" s="61"/>
      <c r="J36" s="61"/>
      <c r="K36" s="61"/>
      <c r="L36" s="61"/>
      <c r="M36" s="61"/>
    </row>
    <row r="37" spans="1:13" ht="13.2" x14ac:dyDescent="0.25">
      <c r="A37" s="33" t="s">
        <v>85</v>
      </c>
      <c r="C37" s="62" t="s">
        <v>86</v>
      </c>
      <c r="D37" s="62"/>
      <c r="E37" s="62"/>
      <c r="F37" s="62"/>
      <c r="G37" s="62"/>
      <c r="H37" s="62"/>
      <c r="I37" s="62"/>
      <c r="J37" s="62"/>
      <c r="K37" s="62"/>
      <c r="L37" s="62"/>
    </row>
    <row r="38" spans="1:13" ht="13.2" x14ac:dyDescent="0.25">
      <c r="C38" s="39" t="s">
        <v>10</v>
      </c>
      <c r="D38" s="40"/>
      <c r="E38" s="40"/>
      <c r="F38" s="40" t="s">
        <v>10</v>
      </c>
      <c r="G38" s="40"/>
      <c r="H38" s="39" t="s">
        <v>10</v>
      </c>
      <c r="I38" s="40"/>
      <c r="J38" s="40"/>
      <c r="K38" s="40" t="s">
        <v>10</v>
      </c>
      <c r="L38" s="40"/>
      <c r="M38" s="39" t="s">
        <v>87</v>
      </c>
    </row>
    <row r="39" spans="1:13" ht="13.2" x14ac:dyDescent="0.25">
      <c r="A39" s="33" t="s">
        <v>88</v>
      </c>
      <c r="C39" s="41">
        <v>2027</v>
      </c>
      <c r="D39" s="41">
        <v>2028</v>
      </c>
      <c r="E39" s="41">
        <v>2029</v>
      </c>
      <c r="F39" s="41">
        <v>2030</v>
      </c>
      <c r="G39" s="41">
        <v>2031</v>
      </c>
      <c r="H39" s="41">
        <v>2032</v>
      </c>
      <c r="I39" s="41">
        <v>2033</v>
      </c>
      <c r="J39" s="41">
        <v>2034</v>
      </c>
      <c r="K39" s="41">
        <v>2035</v>
      </c>
      <c r="L39" s="41">
        <v>2036</v>
      </c>
      <c r="M39" s="41" t="s">
        <v>6</v>
      </c>
    </row>
    <row r="40" spans="1:13" ht="13.2" x14ac:dyDescent="0.25">
      <c r="A40" s="33" t="s">
        <v>89</v>
      </c>
      <c r="C40" s="42"/>
      <c r="D40" s="42">
        <v>63740</v>
      </c>
      <c r="E40" s="42"/>
      <c r="F40" s="42"/>
      <c r="G40" s="37"/>
      <c r="H40" s="42"/>
      <c r="I40" s="42">
        <v>127480</v>
      </c>
      <c r="J40" s="42" t="s">
        <v>10</v>
      </c>
      <c r="K40" s="42" t="s">
        <v>10</v>
      </c>
      <c r="L40" s="37" t="s">
        <v>10</v>
      </c>
      <c r="M40" s="43">
        <f t="shared" ref="M40:M43" si="0">SUM(C40:L40)</f>
        <v>191220</v>
      </c>
    </row>
    <row r="41" spans="1:13" ht="13.2" x14ac:dyDescent="0.25">
      <c r="A41" s="33" t="s">
        <v>90</v>
      </c>
      <c r="C41" s="44"/>
      <c r="D41" s="44" t="s">
        <v>10</v>
      </c>
      <c r="E41" s="44" t="s">
        <v>10</v>
      </c>
      <c r="F41" s="44" t="s">
        <v>10</v>
      </c>
      <c r="G41" s="45" t="s">
        <v>10</v>
      </c>
      <c r="H41" s="44"/>
      <c r="I41" s="44" t="s">
        <v>10</v>
      </c>
      <c r="J41" s="44" t="s">
        <v>10</v>
      </c>
      <c r="K41" s="44" t="s">
        <v>10</v>
      </c>
      <c r="L41" s="45"/>
      <c r="M41" s="43">
        <f t="shared" si="0"/>
        <v>0</v>
      </c>
    </row>
    <row r="42" spans="1:13" ht="13.2" x14ac:dyDescent="0.25">
      <c r="A42" s="33" t="s">
        <v>91</v>
      </c>
      <c r="C42" s="43" t="s">
        <v>10</v>
      </c>
      <c r="D42" s="43" t="s">
        <v>10</v>
      </c>
      <c r="E42" s="43" t="s">
        <v>10</v>
      </c>
      <c r="F42" s="43" t="s">
        <v>10</v>
      </c>
      <c r="G42" s="43" t="s">
        <v>10</v>
      </c>
      <c r="H42" s="43" t="s">
        <v>10</v>
      </c>
      <c r="I42" s="43" t="s">
        <v>10</v>
      </c>
      <c r="J42" s="43" t="s">
        <v>10</v>
      </c>
      <c r="K42" s="43" t="s">
        <v>10</v>
      </c>
      <c r="L42" s="43" t="s">
        <v>10</v>
      </c>
      <c r="M42" s="43">
        <f t="shared" si="0"/>
        <v>0</v>
      </c>
    </row>
    <row r="43" spans="1:13" ht="13.2" x14ac:dyDescent="0.25">
      <c r="A43" s="33" t="s">
        <v>92</v>
      </c>
      <c r="C43" s="42"/>
      <c r="D43" s="43" t="s">
        <v>10</v>
      </c>
      <c r="E43" s="43" t="s">
        <v>10</v>
      </c>
      <c r="F43" s="43" t="s">
        <v>10</v>
      </c>
      <c r="G43" s="43" t="s">
        <v>10</v>
      </c>
      <c r="H43" s="42"/>
      <c r="I43" s="43" t="s">
        <v>10</v>
      </c>
      <c r="J43" s="43" t="s">
        <v>10</v>
      </c>
      <c r="K43" s="43" t="s">
        <v>10</v>
      </c>
      <c r="L43" s="43" t="s">
        <v>10</v>
      </c>
      <c r="M43" s="43">
        <f t="shared" si="0"/>
        <v>0</v>
      </c>
    </row>
    <row r="44" spans="1:13" ht="13.2" x14ac:dyDescent="0.25">
      <c r="A44" s="33"/>
      <c r="C44" s="33"/>
      <c r="D44" s="33"/>
      <c r="E44" s="33"/>
      <c r="F44" s="33"/>
      <c r="G44" s="33"/>
      <c r="H44" s="33"/>
      <c r="I44" s="33"/>
      <c r="J44" s="33"/>
      <c r="K44" s="33"/>
      <c r="L44" s="33"/>
    </row>
    <row r="45" spans="1:13" ht="13.2" x14ac:dyDescent="0.25">
      <c r="A45" s="33" t="s">
        <v>93</v>
      </c>
      <c r="C45" s="42">
        <v>0</v>
      </c>
      <c r="D45" s="42">
        <v>0</v>
      </c>
      <c r="E45" s="42">
        <v>0</v>
      </c>
      <c r="F45" s="42">
        <v>0</v>
      </c>
      <c r="G45" s="42">
        <v>0</v>
      </c>
      <c r="H45" s="42">
        <v>0</v>
      </c>
      <c r="I45" s="42">
        <v>0</v>
      </c>
      <c r="J45" s="42">
        <v>0</v>
      </c>
      <c r="K45" s="42">
        <v>0</v>
      </c>
      <c r="L45" s="42">
        <v>0</v>
      </c>
      <c r="M45" s="43">
        <f>SUM(H45:L45)</f>
        <v>0</v>
      </c>
    </row>
    <row r="46" spans="1:13" ht="13.2" x14ac:dyDescent="0.25">
      <c r="A46" s="33"/>
    </row>
    <row r="47" spans="1:13" ht="13.2" x14ac:dyDescent="0.25">
      <c r="A47" s="33"/>
    </row>
    <row r="48" spans="1:13" ht="13.2" x14ac:dyDescent="0.25">
      <c r="A48" s="63"/>
      <c r="B48" s="63"/>
      <c r="C48" s="63"/>
      <c r="D48" s="63"/>
      <c r="E48" s="63"/>
      <c r="F48" s="63"/>
      <c r="G48" s="63"/>
      <c r="H48" s="63"/>
    </row>
    <row r="49" spans="1:8" ht="13.2" x14ac:dyDescent="0.25">
      <c r="A49" s="63"/>
      <c r="B49" s="63"/>
      <c r="C49" s="63"/>
      <c r="D49" s="63"/>
      <c r="E49" s="63"/>
      <c r="F49" s="63"/>
      <c r="G49" s="63"/>
      <c r="H49" s="63"/>
    </row>
    <row r="50" spans="1:8" ht="13.2" x14ac:dyDescent="0.25">
      <c r="A50" s="63"/>
      <c r="B50" s="63"/>
      <c r="C50" s="63"/>
      <c r="D50" s="63"/>
      <c r="E50" s="63"/>
      <c r="F50" s="63"/>
      <c r="G50" s="63"/>
      <c r="H50" s="63"/>
    </row>
  </sheetData>
  <mergeCells count="27">
    <mergeCell ref="A1:M1"/>
    <mergeCell ref="B2:E2"/>
    <mergeCell ref="G2:H2"/>
    <mergeCell ref="I2:M2"/>
    <mergeCell ref="B3:E3"/>
    <mergeCell ref="G3:H3"/>
    <mergeCell ref="I3:M3"/>
    <mergeCell ref="B4:E4"/>
    <mergeCell ref="G4:H4"/>
    <mergeCell ref="I4:M4"/>
    <mergeCell ref="A5:M5"/>
    <mergeCell ref="A6:M6"/>
    <mergeCell ref="A7:M14"/>
    <mergeCell ref="A15:M15"/>
    <mergeCell ref="A16:M17"/>
    <mergeCell ref="A18:M18"/>
    <mergeCell ref="A19:M22"/>
    <mergeCell ref="C32:M35"/>
    <mergeCell ref="A36:M36"/>
    <mergeCell ref="C37:L37"/>
    <mergeCell ref="A48:H50"/>
    <mergeCell ref="A23:M23"/>
    <mergeCell ref="A24:M26"/>
    <mergeCell ref="A27:M27"/>
    <mergeCell ref="A28:M30"/>
    <mergeCell ref="A31:B31"/>
    <mergeCell ref="C31:M31"/>
  </mergeCells>
  <pageMargins left="0.75" right="0.75" top="0.38680555555555585" bottom="1" header="0.51181102362204689" footer="0.51181102362204689"/>
  <pageSetup paperSize="9" scale="75"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810975D707984DA366E19667D9995B" ma:contentTypeVersion="2" ma:contentTypeDescription="Create a new document." ma:contentTypeScope="" ma:versionID="5aa450c985577d444a444ee385b96b14">
  <xsd:schema xmlns:xsd="http://www.w3.org/2001/XMLSchema" xmlns:xs="http://www.w3.org/2001/XMLSchema" xmlns:p="http://schemas.microsoft.com/office/2006/metadata/properties" xmlns:ns2="ab79ad19-d8e2-48b1-be82-392087cceb52" targetNamespace="http://schemas.microsoft.com/office/2006/metadata/properties" ma:root="true" ma:fieldsID="30f1c10bb4b44cc624402abdf34c974b" ns2:_="">
    <xsd:import namespace="ab79ad19-d8e2-48b1-be82-392087cceb52"/>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79ad19-d8e2-48b1-be82-392087cceb5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F6B35A-294B-40D4-92C8-2D7871BC5EAA}"/>
</file>

<file path=customXml/itemProps2.xml><?xml version="1.0" encoding="utf-8"?>
<ds:datastoreItem xmlns:ds="http://schemas.openxmlformats.org/officeDocument/2006/customXml" ds:itemID="{D6DCC6DA-E37C-4A78-BF48-966AD1E0225B}"/>
</file>

<file path=customXml/itemProps3.xml><?xml version="1.0" encoding="utf-8"?>
<ds:datastoreItem xmlns:ds="http://schemas.openxmlformats.org/officeDocument/2006/customXml" ds:itemID="{F7DDA43B-5924-44AB-9652-367BE3FD7EB3}"/>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10 YR 300 IT SUMMARY</vt:lpstr>
      <vt:lpstr>10 YR 5000 IT SUMMARY</vt:lpstr>
      <vt:lpstr>08-5000-04 Firewalls (KCC)</vt:lpstr>
      <vt:lpstr>08-5000-05 NAS Devices</vt:lpstr>
      <vt:lpstr>08-5000-08 DMZ Zone Servers (PS</vt:lpstr>
      <vt:lpstr>08-5000-10 Datacenter Refresh</vt:lpstr>
      <vt:lpstr>08-5000-12 Firewalls (PSB)</vt:lpstr>
      <vt:lpstr>08-5000-13 CoreSwitches PSB&amp;KCC</vt:lpstr>
      <vt:lpstr>08-5000-15 Switch Replacement</vt:lpstr>
      <vt:lpstr>08-5000-23 DMZ Zone Servers (KC</vt:lpstr>
      <vt:lpstr>'08-5000-04 Firewalls (KCC)'!Print_Area</vt:lpstr>
      <vt:lpstr>'08-5000-05 NAS Devices'!Print_Area</vt:lpstr>
      <vt:lpstr>'08-5000-08 DMZ Zone Servers (PS'!Print_Area</vt:lpstr>
      <vt:lpstr>'08-5000-10 Datacenter Refresh'!Print_Area</vt:lpstr>
      <vt:lpstr>'08-5000-12 Firewalls (PSB)'!Print_Area</vt:lpstr>
      <vt:lpstr>'08-5000-13 CoreSwitches PSB&amp;KCC'!Print_Area</vt:lpstr>
      <vt:lpstr>'08-5000-23 DMZ Zone Servers (KC'!Print_Area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Addendum 1 Attachment IT CEP 2027-2036.xlsx</dc:title>
  <dc:subject/>
  <dc:creator>kathy</dc:creator>
  <dc:description/>
  <cp:lastModifiedBy>Matt Fleming</cp:lastModifiedBy>
  <cp:revision>137</cp:revision>
  <cp:lastPrinted>2026-05-15T21:03:03Z</cp:lastPrinted>
  <dcterms:created xsi:type="dcterms:W3CDTF">2021-03-19T17:48:00Z</dcterms:created>
  <dcterms:modified xsi:type="dcterms:W3CDTF">2026-06-18T22:51:14Z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0x01010068810975D707984DA366E19667D9995B</vt:lpwstr>
  </property>
</Properties>
</file>