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mc:AlternateContent xmlns:mc="http://schemas.openxmlformats.org/markup-compatibility/2006">
    <mc:Choice Requires="x15">
      <x15ac:absPath xmlns:x15ac="http://schemas.microsoft.com/office/spreadsheetml/2010/11/ac" url="https://stateca.sharepoint.com/sites/Extranet/STP/G/departments/Shared Documents/BCSH/HDIS M&amp;O/2. Development/Cost Workbook/"/>
    </mc:Choice>
  </mc:AlternateContent>
  <xr:revisionPtr revIDLastSave="6" documentId="8_{4B35CB44-6D26-47AE-889B-742376EBBAC4}" xr6:coauthVersionLast="47" xr6:coauthVersionMax="47" xr10:uidLastSave="{98273672-C836-4436-AEBA-09123550BEB0}"/>
  <bookViews>
    <workbookView xWindow="-108" yWindow="-108" windowWidth="23256" windowHeight="12456" tabRatio="983" firstSheet="2" activeTab="7" xr2:uid="{B25E7599-5091-492D-9E55-20F41A3F4AC4}"/>
  </bookViews>
  <sheets>
    <sheet name="Cost Workbook Overview" sheetId="1" r:id="rId1"/>
    <sheet name="1.0 Total Cost Summary" sheetId="2" r:id="rId2"/>
    <sheet name="2.0 M&amp;O Fixed Price Services" sheetId="3" r:id="rId3"/>
    <sheet name="3.0 Product Cost (Monthly)" sheetId="4" r:id="rId4"/>
    <sheet name="4.0 Hosting Cost (Monthly)" sheetId="5" r:id="rId5"/>
    <sheet name="5.0 Product Cost (Annually)" sheetId="6" r:id="rId6"/>
    <sheet name="6.0 Statutory &amp; Council" sheetId="7" r:id="rId7"/>
    <sheet name="7.0 One Time Cost" sheetId="8" r:id="rId8"/>
    <sheet name="8.0 Additional Product Cost" sheetId="9" r:id="rId9"/>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27" i="2" l="1"/>
  <c r="J14" i="9"/>
  <c r="J15" i="9" s="1"/>
  <c r="I14" i="9"/>
  <c r="I15" i="9" s="1"/>
  <c r="G14" i="9"/>
  <c r="G15" i="9" s="1"/>
  <c r="F14" i="9"/>
  <c r="F15" i="9" s="1"/>
  <c r="K41" i="6"/>
  <c r="H41" i="6"/>
  <c r="H42" i="6" s="1"/>
  <c r="J59" i="9"/>
  <c r="J63" i="9"/>
  <c r="J65" i="9"/>
  <c r="I65" i="9"/>
  <c r="I63" i="9"/>
  <c r="I59" i="9"/>
  <c r="I68" i="9" s="1"/>
  <c r="G65" i="9"/>
  <c r="G63" i="9"/>
  <c r="G59" i="9"/>
  <c r="J53" i="9"/>
  <c r="J54" i="9" s="1"/>
  <c r="I53" i="9"/>
  <c r="I54" i="9" s="1"/>
  <c r="G53" i="9"/>
  <c r="G54" i="9" s="1"/>
  <c r="F53" i="9"/>
  <c r="F54" i="9" s="1"/>
  <c r="J44" i="9"/>
  <c r="J45" i="9"/>
  <c r="J46" i="9"/>
  <c r="J47" i="9"/>
  <c r="J43" i="9"/>
  <c r="G44" i="9"/>
  <c r="G45" i="9"/>
  <c r="G46" i="9"/>
  <c r="G47" i="9"/>
  <c r="G43" i="9"/>
  <c r="J37" i="9"/>
  <c r="J36" i="9"/>
  <c r="I37" i="9"/>
  <c r="I36" i="9"/>
  <c r="G37" i="9"/>
  <c r="G36" i="9"/>
  <c r="J29" i="9"/>
  <c r="J30" i="9"/>
  <c r="J28" i="9"/>
  <c r="J31" i="9" s="1"/>
  <c r="G29" i="9"/>
  <c r="G30" i="9"/>
  <c r="G28" i="9"/>
  <c r="F29" i="9"/>
  <c r="F30" i="9"/>
  <c r="F28" i="9"/>
  <c r="I31" i="9"/>
  <c r="J21" i="9"/>
  <c r="J22" i="9"/>
  <c r="J20" i="9"/>
  <c r="I21" i="9"/>
  <c r="I22" i="9"/>
  <c r="I20" i="9"/>
  <c r="G21" i="9"/>
  <c r="G22" i="9"/>
  <c r="G20" i="9"/>
  <c r="F8" i="9"/>
  <c r="G9" i="9"/>
  <c r="G8" i="9"/>
  <c r="I47" i="9"/>
  <c r="F65" i="9"/>
  <c r="F68" i="9" s="1"/>
  <c r="F63" i="9"/>
  <c r="F59" i="9"/>
  <c r="I46" i="9"/>
  <c r="I45" i="9"/>
  <c r="I44" i="9"/>
  <c r="I43" i="9"/>
  <c r="F44" i="9"/>
  <c r="F45" i="9"/>
  <c r="F46" i="9"/>
  <c r="F47" i="9"/>
  <c r="F43" i="9"/>
  <c r="F37" i="9"/>
  <c r="F36" i="9"/>
  <c r="I30" i="9"/>
  <c r="I29" i="9"/>
  <c r="I28" i="9"/>
  <c r="F21" i="9"/>
  <c r="F22" i="9"/>
  <c r="F20" i="9"/>
  <c r="I9" i="9"/>
  <c r="J9" i="9" s="1"/>
  <c r="I8" i="9"/>
  <c r="J8" i="9" s="1"/>
  <c r="F9" i="9"/>
  <c r="K44" i="6"/>
  <c r="J36" i="6"/>
  <c r="K36" i="6"/>
  <c r="K33" i="6"/>
  <c r="K30" i="6"/>
  <c r="K26" i="6"/>
  <c r="K27" i="6"/>
  <c r="K25" i="6"/>
  <c r="K24" i="6"/>
  <c r="K23" i="6"/>
  <c r="K20" i="6"/>
  <c r="K19" i="6"/>
  <c r="K16" i="6"/>
  <c r="K15" i="6"/>
  <c r="K14" i="6"/>
  <c r="K11" i="6"/>
  <c r="K10" i="6"/>
  <c r="K9" i="6"/>
  <c r="G36" i="6"/>
  <c r="G39" i="6"/>
  <c r="H12" i="6"/>
  <c r="G41" i="6"/>
  <c r="G42" i="6" s="1"/>
  <c r="G44" i="6"/>
  <c r="G47" i="6" s="1"/>
  <c r="H44" i="6"/>
  <c r="H47" i="6" s="1"/>
  <c r="H36" i="6"/>
  <c r="H39" i="6" s="1"/>
  <c r="H33" i="6"/>
  <c r="H34" i="6" s="1"/>
  <c r="G33" i="6"/>
  <c r="G34" i="6" s="1"/>
  <c r="H30" i="6"/>
  <c r="H31" i="6" s="1"/>
  <c r="G30" i="6"/>
  <c r="G31" i="6" s="1"/>
  <c r="G15" i="6"/>
  <c r="H15" i="6"/>
  <c r="G16" i="6"/>
  <c r="H16" i="6"/>
  <c r="G20" i="6"/>
  <c r="H20" i="6"/>
  <c r="G24" i="6"/>
  <c r="H24" i="6"/>
  <c r="G25" i="6"/>
  <c r="H25" i="6"/>
  <c r="G26" i="6"/>
  <c r="H26" i="6"/>
  <c r="G27" i="6"/>
  <c r="H27" i="6"/>
  <c r="H23" i="6"/>
  <c r="G23" i="6"/>
  <c r="H19" i="6"/>
  <c r="G19" i="6"/>
  <c r="H14" i="6"/>
  <c r="G14" i="6"/>
  <c r="H10" i="6"/>
  <c r="H11" i="6"/>
  <c r="H9" i="6"/>
  <c r="G10" i="6"/>
  <c r="G11" i="6"/>
  <c r="G9" i="6"/>
  <c r="K8" i="5"/>
  <c r="H8" i="5"/>
  <c r="G8" i="5"/>
  <c r="F8" i="5"/>
  <c r="K8" i="4"/>
  <c r="K9" i="4"/>
  <c r="G9" i="4"/>
  <c r="H9" i="4"/>
  <c r="F9" i="4"/>
  <c r="G8" i="4"/>
  <c r="H8" i="4"/>
  <c r="F8" i="4"/>
  <c r="J44" i="6"/>
  <c r="J41" i="6"/>
  <c r="J42" i="6" s="1"/>
  <c r="J33" i="6"/>
  <c r="J30" i="6"/>
  <c r="J24" i="6"/>
  <c r="J25" i="6"/>
  <c r="J26" i="6"/>
  <c r="J27" i="6"/>
  <c r="J23" i="6"/>
  <c r="J20" i="6"/>
  <c r="J19" i="6"/>
  <c r="J15" i="6"/>
  <c r="J16" i="6"/>
  <c r="J14" i="6"/>
  <c r="J11" i="6"/>
  <c r="J10" i="6"/>
  <c r="J9" i="6"/>
  <c r="J8" i="3"/>
  <c r="I8" i="3"/>
  <c r="J68" i="9" l="1"/>
  <c r="G68" i="9"/>
  <c r="K12" i="6"/>
  <c r="G28" i="6"/>
  <c r="G21" i="6"/>
  <c r="H21" i="6"/>
  <c r="G17" i="6"/>
  <c r="H17" i="6"/>
  <c r="J17" i="6"/>
  <c r="K17" i="6"/>
  <c r="J12" i="6"/>
  <c r="H28" i="6"/>
  <c r="G12" i="6"/>
  <c r="G38" i="9"/>
  <c r="I23" i="9"/>
  <c r="I38" i="9"/>
  <c r="J38" i="9"/>
  <c r="G31" i="9"/>
  <c r="J23" i="9"/>
  <c r="J10" i="9"/>
  <c r="I10" i="9"/>
  <c r="G10" i="9"/>
  <c r="G23" i="9"/>
  <c r="F48" i="9"/>
  <c r="J48" i="9"/>
  <c r="F23" i="9"/>
  <c r="F31" i="9"/>
  <c r="G48" i="9"/>
  <c r="F10" i="9"/>
  <c r="I48" i="9"/>
  <c r="F38" i="9"/>
  <c r="F8" i="3"/>
  <c r="G8" i="3"/>
  <c r="E8" i="3"/>
  <c r="K9" i="5"/>
  <c r="J8" i="5"/>
  <c r="J9" i="5" s="1"/>
  <c r="H9" i="5"/>
  <c r="I70" i="9" l="1"/>
  <c r="D16" i="2" s="1" a="1"/>
  <c r="D16" i="2" s="1"/>
  <c r="D17" i="2" s="1"/>
  <c r="K11" i="5"/>
  <c r="D23" i="2" s="1"/>
  <c r="K10" i="4"/>
  <c r="J9" i="4"/>
  <c r="J8" i="4"/>
  <c r="H10" i="4"/>
  <c r="G10" i="4"/>
  <c r="J10" i="4" l="1"/>
  <c r="K12" i="4" s="1"/>
  <c r="D22" i="2" s="1"/>
  <c r="G9" i="5" l="1"/>
  <c r="F9" i="5"/>
  <c r="C3" i="2"/>
  <c r="C3" i="9"/>
  <c r="C3" i="8"/>
  <c r="C3" i="7"/>
  <c r="C3" i="6"/>
  <c r="C3" i="5"/>
  <c r="C3" i="4"/>
  <c r="C3" i="3"/>
  <c r="F44" i="6"/>
  <c r="F47" i="6" s="1"/>
  <c r="F41" i="6"/>
  <c r="F42" i="6" s="1"/>
  <c r="F36" i="6"/>
  <c r="F39" i="6" s="1"/>
  <c r="F33" i="6"/>
  <c r="F34" i="6" s="1"/>
  <c r="F30" i="6"/>
  <c r="F31" i="6" s="1"/>
  <c r="F20" i="6"/>
  <c r="F19" i="6"/>
  <c r="F21" i="6" s="1"/>
  <c r="F16" i="6"/>
  <c r="F15" i="6"/>
  <c r="F14" i="6"/>
  <c r="F17" i="6" l="1"/>
  <c r="K10" i="5"/>
  <c r="D9" i="2" s="1"/>
  <c r="J47" i="6"/>
  <c r="J31" i="6"/>
  <c r="J34" i="6"/>
  <c r="J39" i="6"/>
  <c r="K42" i="6"/>
  <c r="J21" i="6"/>
  <c r="K31" i="6" l="1"/>
  <c r="K34" i="6"/>
  <c r="K47" i="6"/>
  <c r="K39" i="6"/>
  <c r="K21" i="6" l="1"/>
  <c r="E9" i="3"/>
  <c r="G9" i="3"/>
  <c r="F9" i="3"/>
  <c r="J9" i="3"/>
  <c r="I9" i="3"/>
  <c r="J11" i="3" l="1"/>
  <c r="D21" i="2" s="1"/>
  <c r="J10" i="3"/>
  <c r="D7" i="2" s="1"/>
  <c r="F10" i="4"/>
  <c r="E10" i="8" l="1"/>
  <c r="D11" i="2" s="1"/>
  <c r="F12" i="7"/>
  <c r="F11" i="7"/>
  <c r="F10" i="7"/>
  <c r="F9" i="7"/>
  <c r="F8" i="7"/>
  <c r="F11" i="6"/>
  <c r="F10" i="6"/>
  <c r="F9" i="6"/>
  <c r="F27" i="6"/>
  <c r="F26" i="6"/>
  <c r="F25" i="6"/>
  <c r="F24" i="6"/>
  <c r="F23" i="6"/>
  <c r="F13" i="7" l="1"/>
  <c r="D29" i="2" s="1"/>
  <c r="F12" i="6"/>
  <c r="F28" i="6"/>
  <c r="J28" i="6"/>
  <c r="K11" i="4"/>
  <c r="D8" i="2" s="1"/>
  <c r="K48" i="6" l="1"/>
  <c r="D10" i="2" s="1"/>
  <c r="K28" i="6"/>
  <c r="K49" i="6" s="1"/>
  <c r="D24" i="2" l="1"/>
  <c r="D25" i="2" s="1"/>
  <c r="D12" i="2"/>
  <c r="D38" i="2" s="1"/>
  <c r="D30" i="2"/>
  <c r="D34" i="2" l="1"/>
  <c r="D36" i="2"/>
  <c r="F18" i="7"/>
  <c r="D40" i="2" l="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<sst xmlns="http://schemas.openxmlformats.org/spreadsheetml/2006/main" count="320" uniqueCount="174">
  <si>
    <t>EXHIBIT C: COST WORKSHEET OVERVIEW</t>
  </si>
  <si>
    <t>Bidder's Name:
(Please input your Name in C2)</t>
  </si>
  <si>
    <t>Bidder Name</t>
  </si>
  <si>
    <t>Cost Worksheet 1.0: Total Cost Summary</t>
  </si>
  <si>
    <t>This worksheet summarizes the costs from the detailed worksheets. The bidder shall not make any entries on this Worksheet.</t>
  </si>
  <si>
    <t>Cost Worksheet 2.0: M&amp;O Fixed Price Services</t>
  </si>
  <si>
    <t>This worksheet shall include the M&amp;O Fixed Price Services Cost for the Base Contract (3 years) and the Mandatory Optional Years (2 Years).
ALL BIDDERS MUST COMPLETE THIS WORKSHEET.</t>
  </si>
  <si>
    <t>Cost Worksheet 3.0: Product Cost (Monthly)</t>
  </si>
  <si>
    <t>Cost Worksheet 4.0: Hosting Cost (Monthly)</t>
  </si>
  <si>
    <t>Cost Worksheet 5.0: Product Cost (Annually)</t>
  </si>
  <si>
    <t>Cost Worksheet 6.0: Statutory and Council Mandates</t>
  </si>
  <si>
    <t>This worksheet shall include hourly rates by Labor Classification for performing Statutory and Council Mandates during the Agreement. 
ALL BIDDERS MUST COMPLETE THIS WORKSHEET.
THE HOURLY RATES SHALL BE INCLUDED IN THE FINAL AGREEMENT.</t>
  </si>
  <si>
    <t>Cost Worksheet 7.0: One Time Cost</t>
  </si>
  <si>
    <t>This worksheet shall include a fixed cost for Transition In and Transition Out Activities. 
ALL BIDDERS MUST COMPLETE THIS WORKSHEET.</t>
  </si>
  <si>
    <t>Cost Worksheet 1.0 TOTAL COST SUMMARY</t>
  </si>
  <si>
    <t>Bidder's Name:</t>
  </si>
  <si>
    <t>Base Contract , Year 1 to Year 3</t>
  </si>
  <si>
    <t>Line #</t>
  </si>
  <si>
    <t>Source Worksheet</t>
  </si>
  <si>
    <t>Total Cost</t>
  </si>
  <si>
    <t xml:space="preserve">2.0: M&amp;O Fixed Price Services </t>
  </si>
  <si>
    <t>3.0: Product Cost (Monthly)</t>
  </si>
  <si>
    <t>4.0: Hosting Cost (Monthly)</t>
  </si>
  <si>
    <t>5.0: Product Cost (Annually)</t>
  </si>
  <si>
    <t>7.0 One Time Cost</t>
  </si>
  <si>
    <t>(A) Base Contract Cost Total</t>
  </si>
  <si>
    <t>(C) Mandatory Optional (Year 4-5 ) Total</t>
  </si>
  <si>
    <t>Statutory &amp; Council Mandates Hourly Rates (For Evaluation Only)</t>
  </si>
  <si>
    <t>Evaluation Total</t>
  </si>
  <si>
    <t xml:space="preserve">6.0: Statutory &amp; Council Mandates </t>
  </si>
  <si>
    <t>(D) Statutory &amp; Council Mandates Hourly Rates Evaluation Total</t>
  </si>
  <si>
    <t>TOTAL COST SUMMARY</t>
  </si>
  <si>
    <t>(E) Evaluation Grand Total (A+B+C+D=E)</t>
  </si>
  <si>
    <t>(F) Statutory Budget (10% of Base Contract)</t>
  </si>
  <si>
    <t>(G) Contract Total (Base Contract)</t>
  </si>
  <si>
    <t>(H) Total Estimated Base Contract  Value</t>
  </si>
  <si>
    <t>Cost Worksheet 2.0: M&amp;O Fixed Priced Services</t>
  </si>
  <si>
    <t>M&amp;O Fixed Price Services - Base Contract (Year 1 to Year 3)</t>
  </si>
  <si>
    <t>M&amp;O Activity</t>
  </si>
  <si>
    <t>Unit Cost</t>
  </si>
  <si>
    <t>Maintenance and Operations</t>
  </si>
  <si>
    <t>Total</t>
  </si>
  <si>
    <t>Grand Total (Year 1 to Year 3)</t>
  </si>
  <si>
    <t>Grand Total (Year 4 to Year 5)</t>
  </si>
  <si>
    <t>Software</t>
  </si>
  <si>
    <t>No of Users</t>
  </si>
  <si>
    <t>Total Cost Year 1
(D*E*12)</t>
  </si>
  <si>
    <t>Total Cost Year 2
(D*E*12)</t>
  </si>
  <si>
    <t>Total Cost Year 3
(D*E*12)</t>
  </si>
  <si>
    <t>Atlassian JIRA (Standard Edition)</t>
  </si>
  <si>
    <t>GitHub (Enterprise Edition)</t>
  </si>
  <si>
    <t xml:space="preserve">Total </t>
  </si>
  <si>
    <t xml:space="preserve"> </t>
  </si>
  <si>
    <t>Hosting Cost - Base Contract</t>
  </si>
  <si>
    <t>No of Servers</t>
  </si>
  <si>
    <t>Hosting Cost</t>
  </si>
  <si>
    <t>AWS (Amazon Web Services)
3 IDMC; vCPU: 4 RAM: 16GB
2 MDM; vCPU: 4 RAM: 16GB
2 RDS; vCPU: 2 RAM: 16GB
1 Domain Controller; vCPU: 4 RAM: 16GB</t>
  </si>
  <si>
    <t>Cost Worksheet 5.0:Product Cost (Annually)</t>
  </si>
  <si>
    <t>Total Cost Year 1
(D*E)</t>
  </si>
  <si>
    <t>Okta</t>
  </si>
  <si>
    <t>Okta Support Silver Package</t>
  </si>
  <si>
    <t>Okta IT Products Single Sign-on 325 Users</t>
  </si>
  <si>
    <t>Okta IT Products Universal Directory 325 Users</t>
  </si>
  <si>
    <t>Tableau Enterprise</t>
  </si>
  <si>
    <t>Tableau Cloud - Creator (7 Users)</t>
  </si>
  <si>
    <t>Tableau Cloud - Explorer (10 Users)</t>
  </si>
  <si>
    <t>Tableau Cloud - Viewer (250 Users)</t>
  </si>
  <si>
    <t>Snowflake</t>
  </si>
  <si>
    <t>Compute Cost (HDIS on average uses 1.5K units per month)</t>
  </si>
  <si>
    <t>Storage per TeraByte (unused consumption will roll over the following year) - HDIS uses around 0.5 TeraByte per month</t>
  </si>
  <si>
    <t>Informatica</t>
  </si>
  <si>
    <t>Customer (B2C) per consolidated records (S) Production Annual Subscription</t>
  </si>
  <si>
    <t>Premium Success for Subscription</t>
  </si>
  <si>
    <t>Informatica MDM - Customer 360 (S) Production Annual Subscription</t>
  </si>
  <si>
    <t>Intelligent Management Cloud -IPU per consecutive month</t>
  </si>
  <si>
    <t>Informatica BPM Option for MDM and MDM Product 360 Production Annual Subscription</t>
  </si>
  <si>
    <t>AWS</t>
  </si>
  <si>
    <t>SSL Certificates</t>
  </si>
  <si>
    <t>DATTO</t>
  </si>
  <si>
    <t xml:space="preserve">Box Style License </t>
  </si>
  <si>
    <t>DATTO RMM</t>
  </si>
  <si>
    <t>Kaseya 365 Ops</t>
  </si>
  <si>
    <t>Kaseya 365 Endpoint</t>
  </si>
  <si>
    <t>Kaseya 365 User</t>
  </si>
  <si>
    <t>SentinelOne Singularity Commercial</t>
  </si>
  <si>
    <t>BlackPoint Cloud Response</t>
  </si>
  <si>
    <t>MDR (Managed Detection &amp; Response)</t>
  </si>
  <si>
    <t>Cloud Response</t>
  </si>
  <si>
    <t>Application Control</t>
  </si>
  <si>
    <t>Statutory and Council Mandates (WOA) Labor Rates and Classifications</t>
  </si>
  <si>
    <t>(A) 
Line #</t>
  </si>
  <si>
    <t>(B) 
Classification</t>
  </si>
  <si>
    <t>(C)
Hourly Labor Rate</t>
  </si>
  <si>
    <t>(D)
Estimated #hours
Evaluation Purposes only</t>
  </si>
  <si>
    <t>(E)
Evaluation Total
(C X D = E)</t>
  </si>
  <si>
    <t>Project Manager</t>
  </si>
  <si>
    <t>System Architect</t>
  </si>
  <si>
    <t>Application Architect/Developer</t>
  </si>
  <si>
    <t>MDM Architect/Developer</t>
  </si>
  <si>
    <t>Dashboard Architect/Developer</t>
  </si>
  <si>
    <t>Statutory and Council Mandates (WOA) Labor Rates Evaluation Total:</t>
  </si>
  <si>
    <t>6.0 Statutory and Council Mandates Budget</t>
  </si>
  <si>
    <t>The Statutory and Council Mandates Budget is a maximum of ten (10) percent (%) of the Base Contract Period.
This Total will be included in the awarded contract.  This cell is pre-calculated and not to be modified</t>
  </si>
  <si>
    <t>One Time Cost</t>
  </si>
  <si>
    <t>Cost Category</t>
  </si>
  <si>
    <t>SOW Section, 
Requirement</t>
  </si>
  <si>
    <t>Total Costs</t>
  </si>
  <si>
    <t>Transition-In</t>
  </si>
  <si>
    <t>Section 21.1</t>
  </si>
  <si>
    <t>Section 21.2</t>
  </si>
  <si>
    <t>Product</t>
  </si>
  <si>
    <t>Hosting</t>
  </si>
  <si>
    <t>Amazon Web Services (AWS)</t>
  </si>
  <si>
    <t>AWS SSL Certificate</t>
  </si>
  <si>
    <t>Tableau Cloud - Creator</t>
  </si>
  <si>
    <t>Tableau Cloud - Explorer</t>
  </si>
  <si>
    <t>Tableau Cloud - Viewer</t>
  </si>
  <si>
    <t>Product Cost Monthly - Base Contract (Year 1 to Year 3)</t>
  </si>
  <si>
    <t>Product Cost Monthly - Mandatory Optional for Optional Years (For Evaluation Only), Year 4 to Year 5</t>
  </si>
  <si>
    <t>Product Cost Monthly (Pricing Year 2 to 5) - For Evaluation</t>
  </si>
  <si>
    <t>Hosting Cost Monthly (Pricing Year 2 to 5) - For Evaluation</t>
  </si>
  <si>
    <t>Product Cost Annual (Pricing Year 2 to 5) - For Evaluation</t>
  </si>
  <si>
    <t>Product Cost Annual (Pricing Year 2 to 5) - For Evaluation, Dependent on the number of AWS Servers</t>
  </si>
  <si>
    <t>Hosting Cost Monthly - Mandatory Optional for Optional Years (For Evaluation Only), Year 4 to Year 5</t>
  </si>
  <si>
    <t>M&amp;O Fixed Price Services - Mandatory Optional for Optional Years (For Evaluation Only), Year 4 to Year 5</t>
  </si>
  <si>
    <t>Product Cost Annual - Base Contract (Year 1 to Year 3)</t>
  </si>
  <si>
    <t>TOTAL COST</t>
  </si>
  <si>
    <t>Product Cost Annual - Mandatory Optional for Optional Years (For Evaluation Only), Year 4 to Year 5</t>
  </si>
  <si>
    <t>Additional License Product Cost</t>
  </si>
  <si>
    <t>Users/Qty/ Units</t>
  </si>
  <si>
    <r>
      <rPr>
        <b/>
        <sz val="9"/>
        <rFont val="Calibri"/>
        <family val="2"/>
      </rPr>
      <t>Instructions:</t>
    </r>
    <r>
      <rPr>
        <sz val="9"/>
        <rFont val="Calibri"/>
        <family val="2"/>
      </rPr>
      <t xml:space="preserve">
Cost Worksheet #6: Work Order Authorization is additional work that must be performed but not identified in the Cal ICH's RFP.  Cal ICH expects that during the contract period, statutory and council mandates may necessitate HDIS modification.  The support for these modifcations will result in unanticipated work and be structured based on the Bidder's labor cost.
Both the Cal ICH and the Contractor must agree upon the work that needs to be performed which will result in the unanticipated costs through the Work Order Authorization (WOA) process outlined in the SOW. No work can be performed in advance of Cal ICH's approval of the WOA.
The Biddger must complete the hourly labor rate for the required staff classifications below (white cells) for their proposal to be considered responsive.  During the course of the Contract, the Contractor may use other classifications to perform the work; however, the task rate charged will be at the lowest classification rate provided in the Labor Rates and Classifications below.
This cost will be linked to Tab 1 TOTAL COST SUMMARY but will not be part of the bid amount.</t>
    </r>
  </si>
  <si>
    <t>Mandatory Optional for Additional Licenses (Year 2 to Year 5) - Product Cost (For Evaluation Only)</t>
  </si>
  <si>
    <t>(B)  Mandatory Optional for Additional Licenses Cost Total</t>
  </si>
  <si>
    <t>Total Cost Year 2
(D*E)</t>
  </si>
  <si>
    <t>Total Cost Year 3
(D*E)</t>
  </si>
  <si>
    <t>Total Cost Year 4
Mandatory Optional
(D*I)</t>
  </si>
  <si>
    <t>Total Cost Year 5
Mandatory Optional
(D*I)</t>
  </si>
  <si>
    <t>Total Cost Year 4
Mandatory Optional
(D*I*12)</t>
  </si>
  <si>
    <t>Total Cost Year 5
Mandatory Optional
(D*I*12)</t>
  </si>
  <si>
    <t>Total Cost Year 4 
(Mandatory Optional)
(H8*12)</t>
  </si>
  <si>
    <t>Total Cost Year 5 
Mandatory Optional
(H8*12)</t>
  </si>
  <si>
    <t>Total Cost Year 1
(D8*12)</t>
  </si>
  <si>
    <t>Total Cost Year 2
(D8*12)</t>
  </si>
  <si>
    <t>Total Cost Year 3
(D8*12)</t>
  </si>
  <si>
    <t>User/Qty/Units</t>
  </si>
  <si>
    <t>Unit Cost Year 2</t>
  </si>
  <si>
    <t>Year 2 Price</t>
  </si>
  <si>
    <t>Year 3 Price</t>
  </si>
  <si>
    <t>Unit Cost Year 4</t>
  </si>
  <si>
    <t>Year 4 Price</t>
  </si>
  <si>
    <t>Year 5 Price</t>
  </si>
  <si>
    <t xml:space="preserve">Okta IT Products Single Sign-on </t>
  </si>
  <si>
    <t>Okta IT Products Universal Directory</t>
  </si>
  <si>
    <t xml:space="preserve">Compute Cost </t>
  </si>
  <si>
    <t>GRAND TOTAL (Additional Licenses Year 2 through Year 5)</t>
  </si>
  <si>
    <t>Storage - per Terabyte</t>
  </si>
  <si>
    <r>
      <t xml:space="preserve">Instructions:
Cost Worksheet 6.0: STATUTORY and COUNCIL MANDATES/ This worksheet shall include hourly rates by Labor Classification for performing Statutory and Council Mandates during the Agreement. 
</t>
    </r>
    <r>
      <rPr>
        <u val="double"/>
        <sz val="9"/>
        <color rgb="FFFF0000"/>
        <rFont val="Calibri"/>
        <family val="2"/>
      </rPr>
      <t xml:space="preserve">
</t>
    </r>
    <r>
      <rPr>
        <b/>
        <u val="double"/>
        <sz val="9"/>
        <color rgb="FFFF0000"/>
        <rFont val="Calibri"/>
        <family val="2"/>
      </rPr>
      <t>Only INPUT the Hourly Labor Rate.  These costs are mandatory. The rest of the columns are automatically calculated.</t>
    </r>
    <r>
      <rPr>
        <u val="double"/>
        <sz val="9"/>
        <color rgb="FFFF0000"/>
        <rFont val="Calibri"/>
        <family val="2"/>
      </rPr>
      <t xml:space="preserve">
</t>
    </r>
    <r>
      <rPr>
        <sz val="9"/>
        <rFont val="Calibri"/>
        <family val="2"/>
      </rPr>
      <t xml:space="preserve">
THE HOURLY RATES SHALL BE INCLUDED IN THE FINAL AGREEMENT.</t>
    </r>
  </si>
  <si>
    <t>Unit Cost Year 2/3</t>
  </si>
  <si>
    <t>Unit Cost Year 4/5</t>
  </si>
  <si>
    <r>
      <rPr>
        <b/>
        <sz val="9"/>
        <color rgb="FF000000"/>
        <rFont val="Calibri"/>
        <family val="2"/>
      </rPr>
      <t xml:space="preserve">Instructions:
</t>
    </r>
    <r>
      <rPr>
        <sz val="9"/>
        <color rgb="FF000000"/>
        <rFont val="Calibri"/>
        <family val="2"/>
      </rPr>
      <t xml:space="preserve">Cost Worksheet 8.0: This worksheet provides Product Cost to determine user and data growth expansion for the HDIS.  This will be used for Evaluation purposes.
</t>
    </r>
    <r>
      <rPr>
        <b/>
        <sz val="9"/>
        <color rgb="FFFF0000"/>
        <rFont val="Calibri"/>
        <family val="2"/>
      </rPr>
      <t xml:space="preserve">
</t>
    </r>
    <r>
      <rPr>
        <sz val="9"/>
        <rFont val="Calibri"/>
        <family val="2"/>
      </rPr>
      <t xml:space="preserve">The table below is designed to capture the cost impact of adding users beyond the baseline number of licenses identified in Tabs 3.0 Product Cost (Monthly), 4.0 Hosting Cost (Monthly), and 5.0 Product Cost (Annually) for Years 2 through 5. The total number of licenses may increase, but the associated cost will not exceed 20% of the combined total cost outlined in Tabs 3, 4, and 5 for Years 2 through 5. The additional licenses will be allocated and utilized based on the operational needs of Cal ICH. 
For instance, if 5 additional users are added to Atlassian JIRA in Year 2—beyond the 25 baseline users already accounted for in Tab 3.0—the total user count would increase to 30 for that year. The original 25 users will continue to be priced based on Tab 3.0, while the 5 additional users will be costed using the rates in Tab 8.0 Additional License Product Cost. This same approach applies to other software products listed in Tab 3.0, 4.0 and 5.0.
</t>
    </r>
    <r>
      <rPr>
        <b/>
        <sz val="9"/>
        <color rgb="FFFF0000"/>
        <rFont val="Calibri"/>
        <family val="2"/>
      </rPr>
      <t xml:space="preserve">
</t>
    </r>
    <r>
      <rPr>
        <b/>
        <u val="double"/>
        <sz val="9"/>
        <color rgb="FFFF0000"/>
        <rFont val="Calibri"/>
        <family val="2"/>
      </rPr>
      <t xml:space="preserve">Only INPUT the Unit COST.  These costs are mandatory. The rest of the columns are automatically calculated. </t>
    </r>
    <r>
      <rPr>
        <b/>
        <sz val="9"/>
        <color rgb="FFFF0000"/>
        <rFont val="Calibri"/>
        <family val="2"/>
      </rPr>
      <t xml:space="preserve">
</t>
    </r>
    <r>
      <rPr>
        <sz val="9"/>
        <color rgb="FF000000"/>
        <rFont val="Calibri"/>
        <family val="2"/>
      </rPr>
      <t xml:space="preserve">
</t>
    </r>
    <r>
      <rPr>
        <b/>
        <sz val="9"/>
        <color rgb="FF000000"/>
        <rFont val="Calibri"/>
        <family val="2"/>
      </rPr>
      <t>This worksheet is mandatory.</t>
    </r>
    <r>
      <rPr>
        <sz val="9"/>
        <color rgb="FF000000"/>
        <rFont val="Calibri"/>
        <family val="2"/>
      </rPr>
      <t xml:space="preserve">                                                                                                                                                                                                                                                                                                                                                                                                                                                                                                                                                                                                                                   </t>
    </r>
  </si>
  <si>
    <t>Cost Worksheet 8.0: Additiona Product Cost</t>
  </si>
  <si>
    <r>
      <rPr>
        <b/>
        <sz val="9"/>
        <color rgb="FF000000"/>
        <rFont val="Calibri"/>
        <family val="2"/>
      </rPr>
      <t xml:space="preserve">Instructions:
</t>
    </r>
    <r>
      <rPr>
        <sz val="9"/>
        <color rgb="FF000000"/>
        <rFont val="Calibri"/>
        <family val="2"/>
      </rPr>
      <t xml:space="preserve">Cost Worksheet 2.0: M&amp;O FIXED PRICE SERVICES is used to identify the bidder's cost for providing services required to maintain and operate the HDIS.
</t>
    </r>
    <r>
      <rPr>
        <sz val="9"/>
        <rFont val="Calibri"/>
        <family val="2"/>
      </rPr>
      <t>The Maintenance and Operation Activities starts in Jan 1, 2028.  Upon Contract Award (July 1, 2027), the Transition Activities will commence between the Incoming and Outgoing Contractors.</t>
    </r>
    <r>
      <rPr>
        <sz val="9"/>
        <color rgb="FF000000"/>
        <rFont val="Calibri"/>
        <family val="2"/>
      </rPr>
      <t xml:space="preserve">
</t>
    </r>
    <r>
      <rPr>
        <b/>
        <u val="double"/>
        <sz val="9"/>
        <color rgb="FFFF0000"/>
        <rFont val="Calibri"/>
        <family val="2"/>
      </rPr>
      <t>Only INPUT the Unit COST.  These costs are mandatory. The rest of the columns are automatically calculated.</t>
    </r>
    <r>
      <rPr>
        <b/>
        <u val="double"/>
        <sz val="9"/>
        <color rgb="FF000000"/>
        <rFont val="Calibri"/>
        <family val="2"/>
      </rPr>
      <t xml:space="preserve">
</t>
    </r>
    <r>
      <rPr>
        <b/>
        <sz val="9"/>
        <color rgb="FF000000"/>
        <rFont val="Calibri"/>
        <family val="2"/>
      </rPr>
      <t xml:space="preserve">
</t>
    </r>
    <r>
      <rPr>
        <sz val="9"/>
        <color rgb="FF000000"/>
        <rFont val="Calibri"/>
        <family val="2"/>
      </rPr>
      <t xml:space="preserve">These costs will be linked to Cost Worksheet 1.0: TOTAL COST SUMMARY and will be part of the bid amount.                                                                                                                                                                                                                                                                                                                                                                                                                                                                                                                                                                                                                                                </t>
    </r>
  </si>
  <si>
    <r>
      <rPr>
        <b/>
        <sz val="9"/>
        <color rgb="FF000000"/>
        <rFont val="Calibri"/>
        <family val="2"/>
      </rPr>
      <t xml:space="preserve">Instructions:
</t>
    </r>
    <r>
      <rPr>
        <sz val="9"/>
        <color rgb="FF000000"/>
        <rFont val="Calibri"/>
        <family val="2"/>
      </rPr>
      <t xml:space="preserve">Cost Worksheet 3.0: PRODUCT COST (Monthly) is used to identify the bidder's cost for the software components of the HDIS Platform that are billed on a monthly basis.  The bidder should input the unit cost for each of the product listed. The Total Cost will be automatically calculated.  </t>
    </r>
    <r>
      <rPr>
        <sz val="9"/>
        <rFont val="Calibri"/>
        <family val="2"/>
      </rPr>
      <t xml:space="preserve"> Year 1 starts in Jan 1, 2028.</t>
    </r>
    <r>
      <rPr>
        <sz val="9"/>
        <color rgb="FFFF0000"/>
        <rFont val="Calibri"/>
        <family val="2"/>
      </rPr>
      <t xml:space="preserve">
</t>
    </r>
    <r>
      <rPr>
        <sz val="9"/>
        <color rgb="FF000000"/>
        <rFont val="Calibri"/>
        <family val="2"/>
      </rPr>
      <t xml:space="preserve">
</t>
    </r>
    <r>
      <rPr>
        <b/>
        <u val="double"/>
        <sz val="9"/>
        <color rgb="FFFF0000"/>
        <rFont val="Calibri"/>
        <family val="2"/>
      </rPr>
      <t xml:space="preserve">Only INPUT the Unit COST.  These costs are mandatory. The rest of the columns are automatically calculated.
</t>
    </r>
    <r>
      <rPr>
        <sz val="9"/>
        <color rgb="FF000000"/>
        <rFont val="Calibri"/>
        <family val="2"/>
      </rPr>
      <t xml:space="preserve">
These costs will be linked to Cost Worksheet 1.0: TOTAL COST SUMMARY and will be part of the bid amount.                                                                                                                                                                                                                                                                                                                                                                                                                                                                                                                                                                                                                                               </t>
    </r>
  </si>
  <si>
    <r>
      <rPr>
        <b/>
        <sz val="9"/>
        <color rgb="FF000000"/>
        <rFont val="Calibri"/>
        <family val="2"/>
      </rPr>
      <t xml:space="preserve">Instructions:
</t>
    </r>
    <r>
      <rPr>
        <sz val="9"/>
        <color rgb="FF000000"/>
        <rFont val="Calibri"/>
        <family val="2"/>
      </rPr>
      <t xml:space="preserve">Cost Worksheet 4.0: HOSTING COST (Monthly) is used to identify the bidder's cost for the software components of the HDIS Platform that is billed on a monthly basis specifically for hosting.  The bidder should input the unit cost for the product listed. </t>
    </r>
    <r>
      <rPr>
        <sz val="9"/>
        <color rgb="FFFF0000"/>
        <rFont val="Calibri"/>
        <family val="2"/>
      </rPr>
      <t xml:space="preserve"> </t>
    </r>
    <r>
      <rPr>
        <sz val="9"/>
        <rFont val="Calibri"/>
        <family val="2"/>
      </rPr>
      <t>Year 1 starts in Jan 1, 2028.</t>
    </r>
    <r>
      <rPr>
        <sz val="9"/>
        <color rgb="FFFF0000"/>
        <rFont val="Calibri"/>
        <family val="2"/>
      </rPr>
      <t xml:space="preserve">
</t>
    </r>
    <r>
      <rPr>
        <sz val="9"/>
        <color rgb="FF000000"/>
        <rFont val="Calibri"/>
        <family val="2"/>
      </rPr>
      <t xml:space="preserve">
</t>
    </r>
    <r>
      <rPr>
        <b/>
        <u val="double"/>
        <sz val="9"/>
        <color rgb="FFFF0000"/>
        <rFont val="Calibri"/>
        <family val="2"/>
      </rPr>
      <t>Only INPUT the Unit COST.  These costs are mandatory. The rest of the columns are automatically calculated.</t>
    </r>
    <r>
      <rPr>
        <b/>
        <u val="double"/>
        <sz val="9"/>
        <color rgb="FF000000"/>
        <rFont val="Calibri"/>
        <family val="2"/>
      </rPr>
      <t xml:space="preserve">
</t>
    </r>
    <r>
      <rPr>
        <sz val="9"/>
        <color rgb="FF000000"/>
        <rFont val="Calibri"/>
        <family val="2"/>
      </rPr>
      <t xml:space="preserve">
These costs will be linked to Cost Worksheet 1.0: TOTAL COST SUMMARY and will be part of the bid amount.                                                                                                                                                                                                                                                                                                                                                                                                                                                                                                                                                                                                                                          </t>
    </r>
  </si>
  <si>
    <r>
      <rPr>
        <b/>
        <sz val="9"/>
        <color rgb="FF000000"/>
        <rFont val="Calibri"/>
        <family val="2"/>
      </rPr>
      <t xml:space="preserve">Instructions:
</t>
    </r>
    <r>
      <rPr>
        <sz val="9"/>
        <color rgb="FF000000"/>
        <rFont val="Calibri"/>
        <family val="2"/>
      </rPr>
      <t xml:space="preserve">Cost Worksheet 5.0: PRODUCT COST (Annually) is used to identify the bidder's cost for the software components of the HDIS Platform that are renewed on an annual basis.  The bidder should input the unit cost for each of the product listed. The Total Cost will be automatically calculated.  </t>
    </r>
    <r>
      <rPr>
        <sz val="9"/>
        <rFont val="Calibri"/>
        <family val="2"/>
      </rPr>
      <t xml:space="preserve"> Year 1 starts in Jan 1, 2028.</t>
    </r>
    <r>
      <rPr>
        <sz val="9"/>
        <color rgb="FFFF0000"/>
        <rFont val="Calibri"/>
        <family val="2"/>
      </rPr>
      <t xml:space="preserve"> 
</t>
    </r>
    <r>
      <rPr>
        <sz val="9"/>
        <color rgb="FF000000"/>
        <rFont val="Calibri"/>
        <family val="2"/>
      </rPr>
      <t xml:space="preserve">
</t>
    </r>
    <r>
      <rPr>
        <b/>
        <u val="double"/>
        <sz val="9"/>
        <color rgb="FFFF0000"/>
        <rFont val="Calibri"/>
        <family val="2"/>
      </rPr>
      <t xml:space="preserve">Only INPUT the Unit COST.  These costs are mandatory. The rest of the columns are automatically calculated.
</t>
    </r>
    <r>
      <rPr>
        <sz val="9"/>
        <color rgb="FF000000"/>
        <rFont val="Calibri"/>
        <family val="2"/>
      </rPr>
      <t xml:space="preserve">
These costs will be linked to Cost Worksheet 1.0: TOTAL COST SUMMARY and will be part of the bid amount.         
                                                                                                                                                                                                                                                                                                                                                                                                                                                                                                                                                                                                                              </t>
    </r>
  </si>
  <si>
    <r>
      <rPr>
        <sz val="11"/>
        <color rgb="FF000000"/>
        <rFont val="Calibri"/>
        <family val="2"/>
      </rPr>
      <t xml:space="preserve">This worksheet shall include Product Cost for the HDIS Software that are billed on a monthly basis. All bidders should fill in the Unit Cost for the Base Contract (3 Years) and  the Mandatory Optional for the Mandatory Optional Years (2 Years).  </t>
    </r>
    <r>
      <rPr>
        <strike/>
        <sz val="11"/>
        <color rgb="FFFF0000"/>
        <rFont val="Calibri"/>
        <family val="2"/>
      </rPr>
      <t xml:space="preserve">
</t>
    </r>
    <r>
      <rPr>
        <sz val="11"/>
        <color rgb="FF000000"/>
        <rFont val="Calibri"/>
        <family val="2"/>
      </rPr>
      <t xml:space="preserve">
ALL BIDDERS MUST COMPLETE THIS WORKSHEET.</t>
    </r>
  </si>
  <si>
    <r>
      <rPr>
        <sz val="11"/>
        <color rgb="FF000000"/>
        <rFont val="Calibri"/>
        <family val="2"/>
      </rPr>
      <t xml:space="preserve">This worksheet shall includeHosting Cost for the HDIS that is billed on a monthly basis. All bidders should fill in the Unit Cost for the Base Contract (3 Years), and the Mandatory Optional for the Mandatory Optional Years (2 Years). </t>
    </r>
    <r>
      <rPr>
        <strike/>
        <sz val="11"/>
        <color rgb="FFFF0000"/>
        <rFont val="Calibri"/>
        <family val="2"/>
      </rPr>
      <t xml:space="preserve">
</t>
    </r>
    <r>
      <rPr>
        <sz val="11"/>
        <color rgb="FF000000"/>
        <rFont val="Calibri"/>
        <family val="2"/>
      </rPr>
      <t xml:space="preserve">
ALL BIDDERS MUST COMPLETE THIS WORKSHEET.</t>
    </r>
  </si>
  <si>
    <r>
      <rPr>
        <sz val="11"/>
        <color rgb="FF000000"/>
        <rFont val="Calibri"/>
        <family val="2"/>
      </rPr>
      <t>This worksheet shall include Product Cost for the HDIS Software that are billed on a yearly basis. All bidders should fill in the Unit Cost for the Base Contract (3 Years), and the Mandatory Optional for the Mandatory Optional Years (2 Years).</t>
    </r>
    <r>
      <rPr>
        <strike/>
        <sz val="11"/>
        <color rgb="FFFF0000"/>
        <rFont val="Calibri"/>
        <family val="2"/>
      </rPr>
      <t xml:space="preserve">
</t>
    </r>
    <r>
      <rPr>
        <sz val="11"/>
        <color rgb="FF000000"/>
        <rFont val="Calibri"/>
        <family val="2"/>
      </rPr>
      <t xml:space="preserve">
ALL BIDDERS MUST COMPLETE THIS WORKSHEET.</t>
    </r>
  </si>
  <si>
    <t>This worksheet shall include Additional Product Cost should there be a requirement to expand licenses due to user and/or data growth.
ALL BIDDERS MUST COMPLETE THIS WORKSHEET.</t>
  </si>
  <si>
    <r>
      <rPr>
        <b/>
        <sz val="10"/>
        <color rgb="FF000000"/>
        <rFont val="Calibri"/>
        <family val="2"/>
      </rPr>
      <t xml:space="preserve">Mandatory Optional </t>
    </r>
    <r>
      <rPr>
        <b/>
        <sz val="10"/>
        <color theme="1"/>
        <rFont val="Calibri"/>
        <family val="2"/>
      </rPr>
      <t>(Year 4 to 5) - Product Cost (For Evaluation Only)</t>
    </r>
  </si>
  <si>
    <r>
      <t>Cost Worksheet 8.0: Additional</t>
    </r>
    <r>
      <rPr>
        <b/>
        <sz val="12"/>
        <color rgb="FFFF0000"/>
        <rFont val="Calibri"/>
        <family val="2"/>
      </rPr>
      <t xml:space="preserve"> </t>
    </r>
    <r>
      <rPr>
        <b/>
        <sz val="12"/>
        <rFont val="Calibri"/>
        <family val="2"/>
      </rPr>
      <t>Product Cost</t>
    </r>
  </si>
  <si>
    <r>
      <rPr>
        <b/>
        <sz val="10"/>
        <rFont val="Calibri"/>
        <family val="2"/>
      </rPr>
      <t>Instructions:</t>
    </r>
    <r>
      <rPr>
        <sz val="10"/>
        <rFont val="Calibri"/>
        <family val="2"/>
      </rPr>
      <t xml:space="preserve">
Cost Worksheet 1.0: TOTAL COST SUMMARY links to the worksheets to provide an over-all view of the cost. 
</t>
    </r>
    <r>
      <rPr>
        <b/>
        <sz val="10"/>
        <color rgb="FFFF0000"/>
        <rFont val="Calibri"/>
        <family val="2"/>
      </rPr>
      <t>Total Contract Cost (Line Items (A), (B), (C)) should not exceed $15 Million for 5 years, if the Mandatory Optional Years are exercised. Bidder's Offer shall be deemed non-responsive and disqualified if the Total Contract Cost exceeds the specified amount or any other cap identified on any of the cost worksheet. 
Total Contract Cost excludes Statutory &amp; Council Mandates (Line Item (D)) that are approved by Cal ICH. Statutory and Council Mandates and additional software licenses can't exceed the 10% of the Base Contract.</t>
    </r>
    <r>
      <rPr>
        <sz val="10"/>
        <rFont val="Calibri"/>
        <family val="2"/>
      </rPr>
      <t xml:space="preserve">
</t>
    </r>
    <r>
      <rPr>
        <b/>
        <u val="double"/>
        <sz val="10"/>
        <color rgb="FFFF0000"/>
        <rFont val="Calibri"/>
        <family val="2"/>
      </rPr>
      <t>No Modifications Required on this sheet.</t>
    </r>
  </si>
  <si>
    <t xml:space="preserve">Transition-Out </t>
  </si>
  <si>
    <r>
      <rPr>
        <b/>
        <sz val="9"/>
        <color rgb="FF000000"/>
        <rFont val="Calibri"/>
        <family val="2"/>
      </rPr>
      <t xml:space="preserve">Instructions:
</t>
    </r>
    <r>
      <rPr>
        <sz val="9"/>
        <color rgb="FF000000"/>
        <rFont val="Calibri"/>
        <family val="2"/>
      </rPr>
      <t>Cost Worksheet 7.0: TRANSITION-IN COSTS is used to capture the bidder's costs for Transition In activities from the current Contract to the new Contract. Transition-In activities shall be completed with</t>
    </r>
    <r>
      <rPr>
        <sz val="9"/>
        <color rgb="FFFF0000"/>
        <rFont val="Calibri"/>
        <family val="2"/>
      </rPr>
      <t xml:space="preserve"> </t>
    </r>
    <r>
      <rPr>
        <sz val="9"/>
        <color theme="1"/>
        <rFont val="Calibri"/>
        <family val="2"/>
      </rPr>
      <t>six (6) months</t>
    </r>
    <r>
      <rPr>
        <sz val="9"/>
        <color rgb="FFFF0000"/>
        <rFont val="Calibri"/>
        <family val="2"/>
      </rPr>
      <t xml:space="preserve"> </t>
    </r>
    <r>
      <rPr>
        <sz val="9"/>
        <color rgb="FF000000"/>
        <rFont val="Calibri"/>
        <family val="2"/>
      </rPr>
      <t>of contract award.  Transition-Out Activities is used to capture the bidder's costs for Transition to new contractor at the end of the Contract. The Transition Out Activities shall be completed within six months</t>
    </r>
    <r>
      <rPr>
        <sz val="9"/>
        <color rgb="FFFF0000"/>
        <rFont val="Calibri"/>
        <family val="2"/>
      </rPr>
      <t xml:space="preserve"> </t>
    </r>
    <r>
      <rPr>
        <sz val="9"/>
        <color theme="1"/>
        <rFont val="Calibri"/>
        <family val="2"/>
      </rPr>
      <t>before</t>
    </r>
    <r>
      <rPr>
        <sz val="9"/>
        <color rgb="FFFF0000"/>
        <rFont val="Calibri"/>
        <family val="2"/>
      </rPr>
      <t xml:space="preserve"> </t>
    </r>
    <r>
      <rPr>
        <sz val="9"/>
        <color rgb="FF000000"/>
        <rFont val="Calibri"/>
        <family val="2"/>
      </rPr>
      <t xml:space="preserve">the conclusion of the Contract. Transition Activites starts upon Contract Award (July 1, 2027) and ends in Dec 31, 2027.
These costs are separate from the Monthly Maintenance and Operations Cost. 
</t>
    </r>
    <r>
      <rPr>
        <b/>
        <u val="double"/>
        <sz val="9"/>
        <color rgb="FF000000"/>
        <rFont val="Calibri"/>
        <family val="2"/>
      </rPr>
      <t xml:space="preserve">These costs are mandatory.
</t>
    </r>
    <r>
      <rPr>
        <sz val="9"/>
        <color rgb="FF000000"/>
        <rFont val="Calibri"/>
        <family val="2"/>
      </rPr>
      <t xml:space="preserve">
This cost will be linked to Tab 1 TOTAL COST SUMMARY and will be part of the Evaluation Total.</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</si>
</sst>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0.00_);_(&quot;$&quot;* \(#,##0.00\);_(&quot;$&quot;* &quot;-&quot;??_);_(@_)"/>
    <numFmt numFmtId="43" formatCode="_(* #,##0.00_);_(* \(#,##0.00\);_(* &quot;-&quot;??_);_(@_)"/>
    <numFmt numFmtId="164" formatCode="&quot;$&quot;#,##0.00"/>
  </numFmts>
  <fonts count="31" x14ac:knownFonts="1">
    <font>
      <sz val="11"/>
      <color theme="1"/>
      <name val="Aptos Narrow"/>
      <family val="2"/>
      <scheme val="minor"/>
    </font>
    <font>
      <sz val="11"/>
      <color theme="1"/>
      <name val="Aptos Narrow"/>
      <family val="2"/>
      <scheme val="minor"/>
    </font>
    <font>
      <sz val="10"/>
      <name val="Arial"/>
      <family val="2"/>
    </font>
    <font>
      <b/>
      <sz val="12"/>
      <color theme="1"/>
      <name val="Calibri"/>
      <family val="2"/>
    </font>
    <font>
      <sz val="11"/>
      <color theme="1"/>
      <name val="Calibri"/>
      <family val="2"/>
    </font>
    <font>
      <b/>
      <sz val="9"/>
      <color theme="1"/>
      <name val="Calibri"/>
      <family val="2"/>
    </font>
    <font>
      <b/>
      <sz val="11"/>
      <color theme="1"/>
      <name val="Calibri"/>
      <family val="2"/>
    </font>
    <font>
      <sz val="9"/>
      <color theme="1"/>
      <name val="Calibri"/>
      <family val="2"/>
    </font>
    <font>
      <sz val="11"/>
      <color rgb="FF000000"/>
      <name val="Calibri"/>
      <family val="2"/>
    </font>
    <font>
      <strike/>
      <sz val="11"/>
      <color rgb="FFFF0000"/>
      <name val="Calibri"/>
      <family val="2"/>
    </font>
    <font>
      <b/>
      <sz val="11"/>
      <name val="Calibri"/>
      <family val="2"/>
    </font>
    <font>
      <b/>
      <sz val="9"/>
      <color rgb="FF000000"/>
      <name val="Calibri"/>
      <family val="2"/>
    </font>
    <font>
      <sz val="9"/>
      <color rgb="FF000000"/>
      <name val="Calibri"/>
      <family val="2"/>
    </font>
    <font>
      <sz val="9"/>
      <color rgb="FFFF0000"/>
      <name val="Calibri"/>
      <family val="2"/>
    </font>
    <font>
      <b/>
      <u val="double"/>
      <sz val="9"/>
      <color rgb="FF000000"/>
      <name val="Calibri"/>
      <family val="2"/>
    </font>
    <font>
      <b/>
      <sz val="9"/>
      <name val="Calibri"/>
      <family val="2"/>
    </font>
    <font>
      <sz val="9"/>
      <name val="Calibri"/>
      <family val="2"/>
    </font>
    <font>
      <b/>
      <sz val="12"/>
      <name val="Calibri"/>
      <family val="2"/>
    </font>
    <font>
      <b/>
      <sz val="10"/>
      <color theme="1"/>
      <name val="Calibri"/>
      <family val="2"/>
    </font>
    <font>
      <b/>
      <sz val="9"/>
      <color rgb="FFFF0000"/>
      <name val="Calibri"/>
      <family val="2"/>
    </font>
    <font>
      <b/>
      <sz val="12"/>
      <color rgb="FFFF0000"/>
      <name val="Calibri"/>
      <family val="2"/>
    </font>
    <font>
      <b/>
      <u val="double"/>
      <sz val="9"/>
      <color rgb="FFFF0000"/>
      <name val="Calibri"/>
      <family val="2"/>
    </font>
    <font>
      <u val="double"/>
      <sz val="9"/>
      <color rgb="FFFF0000"/>
      <name val="Calibri"/>
      <family val="2"/>
    </font>
    <font>
      <b/>
      <sz val="10"/>
      <name val="Calibri"/>
      <family val="2"/>
    </font>
    <font>
      <sz val="10"/>
      <color theme="1"/>
      <name val="Calibri"/>
      <family val="2"/>
    </font>
    <font>
      <sz val="10"/>
      <name val="Calibri"/>
      <family val="2"/>
    </font>
    <font>
      <b/>
      <u val="double"/>
      <sz val="10"/>
      <color rgb="FFFF0000"/>
      <name val="Calibri"/>
      <family val="2"/>
    </font>
    <font>
      <sz val="10"/>
      <color theme="0" tint="-4.9989318521683403E-2"/>
      <name val="Calibri"/>
      <family val="2"/>
    </font>
    <font>
      <b/>
      <sz val="10"/>
      <color rgb="FFFF0000"/>
      <name val="Calibri"/>
      <family val="2"/>
    </font>
    <font>
      <b/>
      <sz val="10"/>
      <color rgb="FF000000"/>
      <name val="Calibri"/>
      <family val="2"/>
    </font>
    <font>
      <sz val="8"/>
      <name val="Aptos Narrow"/>
      <family val="2"/>
      <scheme val="minor"/>
    </font>
  </fonts>
  <fills count="15">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0" tint="-0.249977111117893"/>
        <bgColor indexed="64"/>
      </patternFill>
    </fill>
    <fill>
      <patternFill patternType="solid">
        <fgColor theme="2" tint="-9.9978637043366805E-2"/>
        <bgColor indexed="64"/>
      </patternFill>
    </fill>
    <fill>
      <patternFill patternType="solid">
        <fgColor theme="3" tint="0.89999084444715716"/>
        <bgColor rgb="FF000000"/>
      </patternFill>
    </fill>
    <fill>
      <patternFill patternType="solid">
        <fgColor theme="3" tint="0.89999084444715716"/>
        <bgColor indexed="64"/>
      </patternFill>
    </fill>
    <fill>
      <patternFill patternType="solid">
        <fgColor rgb="FFFFC000"/>
        <bgColor indexed="64"/>
      </patternFill>
    </fill>
    <fill>
      <patternFill patternType="solid">
        <fgColor theme="2" tint="-0.249977111117893"/>
        <bgColor indexed="64"/>
      </patternFill>
    </fill>
    <fill>
      <patternFill patternType="solid">
        <fgColor theme="5" tint="0.79998168889431442"/>
        <bgColor indexed="64"/>
      </patternFill>
    </fill>
    <fill>
      <patternFill patternType="solid">
        <fgColor rgb="FFFFFFCC"/>
        <bgColor indexed="64"/>
      </patternFill>
    </fill>
    <fill>
      <patternFill patternType="solid">
        <fgColor theme="3" tint="0.749992370372631"/>
        <bgColor indexed="64"/>
      </patternFill>
    </fill>
    <fill>
      <patternFill patternType="solid">
        <fgColor theme="9" tint="0.79998168889431442"/>
        <bgColor rgb="FF000000"/>
      </patternFill>
    </fill>
    <fill>
      <patternFill patternType="solid">
        <fgColor theme="5" tint="0.59999389629810485"/>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style="thin">
        <color indexed="64"/>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s>
  <cellStyleXfs count="5">
    <xf numFmtId="0" fontId="0" fillId="0" borderId="0"/>
    <xf numFmtId="44" fontId="1" fillId="0" borderId="0" applyFont="0" applyFill="0" applyBorder="0" applyAlignment="0" applyProtection="0"/>
    <xf numFmtId="0" fontId="2" fillId="0" borderId="0"/>
    <xf numFmtId="44" fontId="2" fillId="0" borderId="0" applyFont="0" applyFill="0" applyBorder="0" applyAlignment="0" applyProtection="0"/>
    <xf numFmtId="43" fontId="1" fillId="0" borderId="0" applyFont="0" applyFill="0" applyBorder="0" applyAlignment="0" applyProtection="0"/>
  </cellStyleXfs>
  <cellXfs count="267">
    <xf numFmtId="0" fontId="0" fillId="0" borderId="0" xfId="0"/>
    <xf numFmtId="0" fontId="4" fillId="0" borderId="0" xfId="0" applyFont="1"/>
    <xf numFmtId="0" fontId="7" fillId="0" borderId="0" xfId="0" applyFont="1" applyAlignment="1">
      <alignment vertical="center"/>
    </xf>
    <xf numFmtId="0" fontId="4" fillId="0" borderId="1" xfId="0" applyFont="1" applyBorder="1" applyAlignment="1">
      <alignment vertical="center" wrapText="1"/>
    </xf>
    <xf numFmtId="0" fontId="4" fillId="2" borderId="1" xfId="0" applyFont="1" applyFill="1" applyBorder="1" applyAlignment="1">
      <alignment vertical="center" wrapText="1"/>
    </xf>
    <xf numFmtId="0" fontId="4" fillId="0" borderId="0" xfId="0" applyFont="1" applyAlignment="1">
      <alignment vertical="top" wrapText="1"/>
    </xf>
    <xf numFmtId="0" fontId="4" fillId="0" borderId="0" xfId="0" applyFont="1" applyAlignment="1">
      <alignment wrapText="1"/>
    </xf>
    <xf numFmtId="0" fontId="7" fillId="0" borderId="0" xfId="0" applyFont="1"/>
    <xf numFmtId="0" fontId="5" fillId="0" borderId="0" xfId="0" applyFont="1" applyAlignment="1">
      <alignment vertical="center" wrapText="1"/>
    </xf>
    <xf numFmtId="0" fontId="7" fillId="0" borderId="0" xfId="0" applyFont="1" applyAlignment="1">
      <alignment horizontal="center" vertical="center"/>
    </xf>
    <xf numFmtId="0" fontId="7" fillId="0" borderId="0" xfId="0" applyFont="1" applyAlignment="1">
      <alignment horizontal="left" vertical="top" wrapText="1"/>
    </xf>
    <xf numFmtId="0" fontId="16" fillId="0" borderId="0" xfId="0" applyFont="1"/>
    <xf numFmtId="0" fontId="11" fillId="6" borderId="1" xfId="0" applyFont="1" applyFill="1" applyBorder="1" applyAlignment="1">
      <alignment horizontal="center" vertical="center" wrapText="1"/>
    </xf>
    <xf numFmtId="164" fontId="11" fillId="6" borderId="1" xfId="0" applyNumberFormat="1" applyFont="1" applyFill="1" applyBorder="1" applyAlignment="1">
      <alignment horizontal="center" vertical="center" wrapText="1"/>
    </xf>
    <xf numFmtId="164" fontId="11" fillId="13" borderId="1" xfId="0" applyNumberFormat="1" applyFont="1" applyFill="1" applyBorder="1" applyAlignment="1">
      <alignment horizontal="center" vertical="center" wrapText="1"/>
    </xf>
    <xf numFmtId="0" fontId="11" fillId="13" borderId="1" xfId="0" applyFont="1" applyFill="1" applyBorder="1" applyAlignment="1">
      <alignment horizontal="center" vertical="center" wrapText="1"/>
    </xf>
    <xf numFmtId="0" fontId="11" fillId="0" borderId="1" xfId="0" applyFont="1" applyBorder="1" applyAlignment="1">
      <alignment horizontal="center" vertical="center" wrapText="1"/>
    </xf>
    <xf numFmtId="0" fontId="12" fillId="0" borderId="1" xfId="0" applyFont="1" applyBorder="1" applyAlignment="1">
      <alignment horizontal="left" vertical="center" wrapText="1"/>
    </xf>
    <xf numFmtId="44" fontId="12" fillId="11" borderId="1" xfId="1" applyFont="1" applyFill="1" applyBorder="1" applyAlignment="1">
      <alignment horizontal="left" vertical="center" wrapText="1"/>
    </xf>
    <xf numFmtId="0" fontId="11" fillId="10" borderId="1" xfId="0" applyFont="1" applyFill="1" applyBorder="1" applyAlignment="1">
      <alignment horizontal="left" vertical="center" wrapText="1"/>
    </xf>
    <xf numFmtId="0" fontId="7" fillId="0" borderId="0" xfId="0" applyFont="1" applyAlignment="1">
      <alignment wrapText="1"/>
    </xf>
    <xf numFmtId="0" fontId="15" fillId="0" borderId="0" xfId="0" applyFont="1"/>
    <xf numFmtId="0" fontId="12" fillId="0" borderId="1" xfId="0" applyFont="1" applyBorder="1" applyAlignment="1">
      <alignment horizontal="center" vertical="center" wrapText="1"/>
    </xf>
    <xf numFmtId="0" fontId="17" fillId="12" borderId="2" xfId="0" applyFont="1" applyFill="1" applyBorder="1" applyAlignment="1">
      <alignment horizontal="left" vertical="center"/>
    </xf>
    <xf numFmtId="1" fontId="12" fillId="0" borderId="1" xfId="0" applyNumberFormat="1" applyFont="1" applyBorder="1" applyAlignment="1">
      <alignment horizontal="center" vertical="center" wrapText="1"/>
    </xf>
    <xf numFmtId="49" fontId="11" fillId="10" borderId="1" xfId="0" applyNumberFormat="1" applyFont="1" applyFill="1" applyBorder="1" applyAlignment="1">
      <alignment horizontal="center" vertical="center" wrapText="1"/>
    </xf>
    <xf numFmtId="0" fontId="11" fillId="10" borderId="1" xfId="0" applyFont="1" applyFill="1" applyBorder="1" applyAlignment="1">
      <alignment horizontal="center" vertical="top" wrapText="1"/>
    </xf>
    <xf numFmtId="0" fontId="11" fillId="10" borderId="1" xfId="0" applyFont="1" applyFill="1" applyBorder="1" applyAlignment="1">
      <alignment horizontal="left" vertical="top" wrapText="1"/>
    </xf>
    <xf numFmtId="0" fontId="12" fillId="0" borderId="1" xfId="0" applyFont="1" applyBorder="1" applyAlignment="1">
      <alignment horizontal="center" vertical="top" wrapText="1"/>
    </xf>
    <xf numFmtId="0" fontId="12" fillId="0" borderId="1" xfId="0" applyFont="1" applyBorder="1" applyAlignment="1">
      <alignment horizontal="left" vertical="top" wrapText="1"/>
    </xf>
    <xf numFmtId="44" fontId="12" fillId="3" borderId="1" xfId="1" applyFont="1" applyFill="1" applyBorder="1" applyAlignment="1">
      <alignment horizontal="right" vertical="top" wrapText="1"/>
    </xf>
    <xf numFmtId="0" fontId="16" fillId="0" borderId="1" xfId="0" applyFont="1" applyBorder="1" applyAlignment="1">
      <alignment horizontal="left" vertical="top" wrapText="1"/>
    </xf>
    <xf numFmtId="44" fontId="12" fillId="0" borderId="1" xfId="1" applyFont="1" applyBorder="1" applyAlignment="1">
      <alignment horizontal="center" vertical="center" wrapText="1"/>
    </xf>
    <xf numFmtId="44" fontId="12" fillId="11" borderId="1" xfId="1" applyFont="1" applyFill="1" applyBorder="1" applyAlignment="1">
      <alignment horizontal="center" vertical="center" wrapText="1"/>
    </xf>
    <xf numFmtId="0" fontId="7" fillId="0" borderId="1" xfId="0" applyFont="1" applyBorder="1" applyAlignment="1">
      <alignment vertical="top"/>
    </xf>
    <xf numFmtId="0" fontId="11" fillId="5" borderId="1" xfId="0" applyFont="1" applyFill="1" applyBorder="1" applyAlignment="1">
      <alignment horizontal="center" vertical="top" wrapText="1"/>
    </xf>
    <xf numFmtId="0" fontId="17" fillId="2" borderId="2" xfId="0" applyFont="1" applyFill="1" applyBorder="1" applyAlignment="1">
      <alignment horizontal="left" vertical="center"/>
    </xf>
    <xf numFmtId="0" fontId="16" fillId="0" borderId="0" xfId="0" applyFont="1" applyAlignment="1">
      <alignment wrapText="1"/>
    </xf>
    <xf numFmtId="0" fontId="16" fillId="0" borderId="0" xfId="0" applyFont="1" applyAlignment="1">
      <alignment horizontal="left" vertical="top" wrapText="1"/>
    </xf>
    <xf numFmtId="0" fontId="15" fillId="3" borderId="1" xfId="0" applyFont="1" applyFill="1" applyBorder="1" applyAlignment="1">
      <alignment horizontal="center" vertical="top" wrapText="1"/>
    </xf>
    <xf numFmtId="0" fontId="7" fillId="3" borderId="1" xfId="0" applyFont="1" applyFill="1" applyBorder="1"/>
    <xf numFmtId="44" fontId="7" fillId="0" borderId="0" xfId="0" applyNumberFormat="1" applyFont="1"/>
    <xf numFmtId="0" fontId="13" fillId="0" borderId="0" xfId="0" applyFont="1"/>
    <xf numFmtId="0" fontId="16" fillId="0" borderId="0" xfId="0" applyFont="1" applyAlignment="1">
      <alignment horizontal="left" wrapText="1" indent="1"/>
    </xf>
    <xf numFmtId="0" fontId="12" fillId="0" borderId="0" xfId="0" applyFont="1"/>
    <xf numFmtId="0" fontId="15" fillId="7" borderId="1" xfId="0" applyFont="1" applyFill="1" applyBorder="1" applyAlignment="1">
      <alignment horizontal="center" vertical="center" wrapText="1"/>
    </xf>
    <xf numFmtId="0" fontId="12" fillId="0" borderId="1" xfId="0" applyFont="1" applyBorder="1" applyAlignment="1">
      <alignment horizontal="left" vertical="center" wrapText="1" indent="2"/>
    </xf>
    <xf numFmtId="0" fontId="11" fillId="10" borderId="1" xfId="0" applyFont="1" applyFill="1" applyBorder="1" applyAlignment="1">
      <alignment horizontal="center" vertical="center" wrapText="1"/>
    </xf>
    <xf numFmtId="0" fontId="16" fillId="0" borderId="0" xfId="0" applyFont="1" applyAlignment="1">
      <alignment horizontal="center"/>
    </xf>
    <xf numFmtId="44" fontId="7" fillId="0" borderId="0" xfId="0" applyNumberFormat="1" applyFont="1" applyAlignment="1">
      <alignment horizontal="center" vertical="center"/>
    </xf>
    <xf numFmtId="44" fontId="7" fillId="0" borderId="0" xfId="1" applyFont="1" applyAlignment="1">
      <alignment horizontal="center" vertical="center"/>
    </xf>
    <xf numFmtId="44" fontId="7" fillId="0" borderId="0" xfId="1" applyFont="1"/>
    <xf numFmtId="0" fontId="12" fillId="12" borderId="1" xfId="0" applyFont="1" applyFill="1" applyBorder="1" applyAlignment="1">
      <alignment horizontal="center" vertical="top" wrapText="1"/>
    </xf>
    <xf numFmtId="0" fontId="11" fillId="12" borderId="1" xfId="0" applyFont="1" applyFill="1" applyBorder="1" applyAlignment="1">
      <alignment horizontal="left" vertical="top" wrapText="1"/>
    </xf>
    <xf numFmtId="0" fontId="11" fillId="12" borderId="1" xfId="0" applyFont="1" applyFill="1" applyBorder="1" applyAlignment="1">
      <alignment horizontal="center" vertical="top" wrapText="1"/>
    </xf>
    <xf numFmtId="0" fontId="12" fillId="0" borderId="0" xfId="0" applyFont="1" applyAlignment="1">
      <alignment horizontal="center" vertical="top" wrapText="1"/>
    </xf>
    <xf numFmtId="0" fontId="12" fillId="0" borderId="0" xfId="0" applyFont="1" applyAlignment="1">
      <alignment horizontal="left" vertical="top" wrapText="1"/>
    </xf>
    <xf numFmtId="0" fontId="7" fillId="0" borderId="0" xfId="0" applyFont="1" applyAlignment="1">
      <alignment horizontal="center"/>
    </xf>
    <xf numFmtId="44" fontId="7" fillId="0" borderId="0" xfId="1" applyFont="1" applyAlignment="1">
      <alignment horizontal="center"/>
    </xf>
    <xf numFmtId="0" fontId="7" fillId="0" borderId="1" xfId="0" applyFont="1" applyBorder="1" applyAlignment="1">
      <alignment horizontal="left" vertical="top" wrapText="1"/>
    </xf>
    <xf numFmtId="44" fontId="7" fillId="11" borderId="1" xfId="1" applyFont="1" applyFill="1" applyBorder="1" applyAlignment="1">
      <alignment horizontal="center" vertical="center"/>
    </xf>
    <xf numFmtId="0" fontId="5" fillId="14" borderId="7" xfId="0" applyFont="1" applyFill="1" applyBorder="1" applyAlignment="1">
      <alignment vertical="center" wrapText="1"/>
    </xf>
    <xf numFmtId="0" fontId="6" fillId="14" borderId="7" xfId="0" applyFont="1" applyFill="1" applyBorder="1" applyAlignment="1">
      <alignment horizontal="center" vertical="center"/>
    </xf>
    <xf numFmtId="0" fontId="5" fillId="14" borderId="1" xfId="0" applyFont="1" applyFill="1" applyBorder="1" applyAlignment="1">
      <alignment vertical="center" wrapText="1"/>
    </xf>
    <xf numFmtId="0" fontId="18" fillId="14" borderId="1" xfId="0" applyFont="1" applyFill="1" applyBorder="1" applyAlignment="1">
      <alignment vertical="center" wrapText="1"/>
    </xf>
    <xf numFmtId="0" fontId="6" fillId="0" borderId="1" xfId="0" applyFont="1" applyBorder="1" applyAlignment="1">
      <alignment vertical="center" wrapText="1"/>
    </xf>
    <xf numFmtId="3" fontId="12" fillId="0" borderId="1" xfId="0" applyNumberFormat="1" applyFont="1" applyBorder="1" applyAlignment="1">
      <alignment horizontal="center" vertical="center" wrapText="1"/>
    </xf>
    <xf numFmtId="0" fontId="12" fillId="12" borderId="3" xfId="0" applyFont="1" applyFill="1" applyBorder="1" applyAlignment="1">
      <alignment horizontal="center" vertical="center" wrapText="1"/>
    </xf>
    <xf numFmtId="0" fontId="12" fillId="12" borderId="4" xfId="0" applyFont="1" applyFill="1" applyBorder="1" applyAlignment="1">
      <alignment horizontal="center" vertical="center" wrapText="1"/>
    </xf>
    <xf numFmtId="0" fontId="7" fillId="0" borderId="1" xfId="0" applyFont="1" applyBorder="1" applyAlignment="1">
      <alignment horizontal="center" vertical="center"/>
    </xf>
    <xf numFmtId="0" fontId="12" fillId="0" borderId="3" xfId="0" applyFont="1" applyBorder="1" applyAlignment="1">
      <alignment horizontal="center" vertical="center" wrapText="1"/>
    </xf>
    <xf numFmtId="44" fontId="7" fillId="0" borderId="1" xfId="0" applyNumberFormat="1" applyFont="1" applyBorder="1" applyAlignment="1">
      <alignment horizontal="center" vertical="center"/>
    </xf>
    <xf numFmtId="44" fontId="12" fillId="0" borderId="3" xfId="0" applyNumberFormat="1" applyFont="1" applyBorder="1" applyAlignment="1">
      <alignment horizontal="center" vertical="center" wrapText="1"/>
    </xf>
    <xf numFmtId="0" fontId="11" fillId="0" borderId="0" xfId="0" applyFont="1" applyAlignment="1">
      <alignment horizontal="center" vertical="center" wrapText="1"/>
    </xf>
    <xf numFmtId="0" fontId="12" fillId="0" borderId="0" xfId="0" applyFont="1" applyAlignment="1">
      <alignment horizontal="left" vertical="center" wrapText="1"/>
    </xf>
    <xf numFmtId="44" fontId="7" fillId="0" borderId="0" xfId="1" applyFont="1" applyFill="1" applyBorder="1" applyAlignment="1">
      <alignment horizontal="center" vertical="center"/>
    </xf>
    <xf numFmtId="44" fontId="7" fillId="0" borderId="0" xfId="1" applyFont="1" applyFill="1" applyBorder="1" applyAlignment="1">
      <alignment vertical="center"/>
    </xf>
    <xf numFmtId="0" fontId="12" fillId="0" borderId="0" xfId="0" applyFont="1" applyAlignment="1">
      <alignment horizontal="center" vertical="center" wrapText="1"/>
    </xf>
    <xf numFmtId="44" fontId="12" fillId="0" borderId="0" xfId="0" applyNumberFormat="1" applyFont="1" applyAlignment="1">
      <alignment horizontal="center" vertical="center" wrapText="1"/>
    </xf>
    <xf numFmtId="3" fontId="12" fillId="0" borderId="0" xfId="0" applyNumberFormat="1" applyFont="1" applyAlignment="1">
      <alignment horizontal="center" vertical="center" wrapText="1"/>
    </xf>
    <xf numFmtId="0" fontId="7" fillId="0" borderId="10" xfId="0" applyFont="1" applyBorder="1" applyAlignment="1">
      <alignment horizontal="center" vertical="center"/>
    </xf>
    <xf numFmtId="44" fontId="12" fillId="0" borderId="2" xfId="1" applyFont="1" applyFill="1" applyBorder="1" applyAlignment="1">
      <alignment horizontal="center" vertical="center" wrapText="1"/>
    </xf>
    <xf numFmtId="44" fontId="12" fillId="0" borderId="1" xfId="0" applyNumberFormat="1" applyFont="1" applyBorder="1" applyAlignment="1">
      <alignment horizontal="center" vertical="center" wrapText="1"/>
    </xf>
    <xf numFmtId="44" fontId="11" fillId="4" borderId="1" xfId="0" applyNumberFormat="1" applyFont="1" applyFill="1" applyBorder="1" applyAlignment="1">
      <alignment horizontal="center" vertical="center" wrapText="1"/>
    </xf>
    <xf numFmtId="44" fontId="5" fillId="4" borderId="1" xfId="0" applyNumberFormat="1" applyFont="1" applyFill="1" applyBorder="1" applyAlignment="1">
      <alignment horizontal="center" vertical="center"/>
    </xf>
    <xf numFmtId="0" fontId="17" fillId="0" borderId="0" xfId="0" applyFont="1" applyAlignment="1">
      <alignment horizontal="left" vertical="center"/>
    </xf>
    <xf numFmtId="0" fontId="7" fillId="0" borderId="0" xfId="0" applyFont="1" applyAlignment="1">
      <alignment horizontal="left" indent="1"/>
    </xf>
    <xf numFmtId="44" fontId="15" fillId="10" borderId="1" xfId="1" applyFont="1" applyFill="1" applyBorder="1" applyAlignment="1" applyProtection="1">
      <alignment horizontal="center" vertical="center" wrapText="1"/>
      <protection locked="0"/>
    </xf>
    <xf numFmtId="0" fontId="15" fillId="0" borderId="0" xfId="0" applyFont="1" applyAlignment="1">
      <alignment horizontal="center"/>
    </xf>
    <xf numFmtId="0" fontId="5" fillId="7" borderId="1" xfId="0" applyFont="1" applyFill="1" applyBorder="1" applyAlignment="1">
      <alignment horizontal="center" vertical="center"/>
    </xf>
    <xf numFmtId="44" fontId="5" fillId="7" borderId="1" xfId="1" applyFont="1" applyFill="1" applyBorder="1" applyAlignment="1">
      <alignment horizontal="center" vertical="center"/>
    </xf>
    <xf numFmtId="44" fontId="5" fillId="0" borderId="0" xfId="0" applyNumberFormat="1" applyFont="1" applyAlignment="1">
      <alignment horizontal="center" vertical="center"/>
    </xf>
    <xf numFmtId="0" fontId="11" fillId="12" borderId="5" xfId="0" applyFont="1" applyFill="1" applyBorder="1" applyAlignment="1">
      <alignment horizontal="center" vertical="center" wrapText="1"/>
    </xf>
    <xf numFmtId="44" fontId="11" fillId="4" borderId="6" xfId="0" applyNumberFormat="1" applyFont="1" applyFill="1" applyBorder="1" applyAlignment="1">
      <alignment horizontal="center" vertical="center" wrapText="1"/>
    </xf>
    <xf numFmtId="0" fontId="12" fillId="12" borderId="5" xfId="0" applyFont="1" applyFill="1" applyBorder="1" applyAlignment="1">
      <alignment horizontal="center" vertical="center" wrapText="1"/>
    </xf>
    <xf numFmtId="44" fontId="7" fillId="0" borderId="0" xfId="1" applyFont="1" applyFill="1"/>
    <xf numFmtId="44" fontId="5" fillId="0" borderId="5" xfId="0" applyNumberFormat="1" applyFont="1" applyBorder="1" applyAlignment="1">
      <alignment horizontal="center" vertical="center"/>
    </xf>
    <xf numFmtId="44" fontId="5" fillId="4" borderId="8" xfId="0" applyNumberFormat="1" applyFont="1" applyFill="1" applyBorder="1" applyAlignment="1">
      <alignment horizontal="center" vertical="center"/>
    </xf>
    <xf numFmtId="0" fontId="7" fillId="0" borderId="0" xfId="0" applyFont="1" applyAlignment="1">
      <alignment horizontal="left" vertical="center" wrapText="1"/>
    </xf>
    <xf numFmtId="44" fontId="15" fillId="10" borderId="1" xfId="1" applyFont="1" applyFill="1" applyBorder="1" applyAlignment="1">
      <alignment horizontal="left" vertical="center"/>
    </xf>
    <xf numFmtId="44" fontId="15" fillId="10" borderId="8" xfId="1" applyFont="1" applyFill="1" applyBorder="1" applyAlignment="1">
      <alignment horizontal="left" vertical="center"/>
    </xf>
    <xf numFmtId="44" fontId="15" fillId="10" borderId="8" xfId="1" applyFont="1" applyFill="1" applyBorder="1" applyAlignment="1">
      <alignment vertical="center"/>
    </xf>
    <xf numFmtId="44" fontId="5" fillId="9" borderId="1" xfId="0" applyNumberFormat="1" applyFont="1" applyFill="1" applyBorder="1" applyAlignment="1">
      <alignment horizontal="right" vertical="center"/>
    </xf>
    <xf numFmtId="17" fontId="7" fillId="0" borderId="0" xfId="0" applyNumberFormat="1" applyFont="1" applyAlignment="1">
      <alignment vertical="center"/>
    </xf>
    <xf numFmtId="0" fontId="7" fillId="0" borderId="0" xfId="0" applyFont="1" applyAlignment="1">
      <alignment horizontal="center" vertical="center" wrapText="1"/>
    </xf>
    <xf numFmtId="44" fontId="12" fillId="0" borderId="1" xfId="1" applyFont="1" applyFill="1" applyBorder="1" applyAlignment="1">
      <alignment horizontal="center" vertical="center" wrapText="1"/>
    </xf>
    <xf numFmtId="44" fontId="15" fillId="10" borderId="1" xfId="1" applyFont="1" applyFill="1" applyBorder="1" applyAlignment="1">
      <alignment horizontal="center" vertical="center"/>
    </xf>
    <xf numFmtId="0" fontId="15" fillId="0" borderId="0" xfId="0" applyFont="1" applyAlignment="1">
      <alignment horizontal="center" vertical="center"/>
    </xf>
    <xf numFmtId="44" fontId="5" fillId="9" borderId="1" xfId="0" applyNumberFormat="1" applyFont="1" applyFill="1" applyBorder="1" applyAlignment="1">
      <alignment horizontal="center" vertical="center"/>
    </xf>
    <xf numFmtId="0" fontId="17" fillId="12" borderId="2" xfId="0" applyFont="1" applyFill="1" applyBorder="1" applyAlignment="1">
      <alignment horizontal="center" vertical="center"/>
    </xf>
    <xf numFmtId="0" fontId="7" fillId="0" borderId="0" xfId="0" applyFont="1" applyAlignment="1">
      <alignment horizontal="center" vertical="top" wrapText="1"/>
    </xf>
    <xf numFmtId="44" fontId="15" fillId="10" borderId="1" xfId="1" applyFont="1" applyFill="1" applyBorder="1" applyAlignment="1">
      <alignment horizontal="center"/>
    </xf>
    <xf numFmtId="44" fontId="5" fillId="0" borderId="0" xfId="0" applyNumberFormat="1" applyFont="1" applyAlignment="1">
      <alignment horizontal="center"/>
    </xf>
    <xf numFmtId="44" fontId="5" fillId="9" borderId="6" xfId="0" applyNumberFormat="1" applyFont="1" applyFill="1" applyBorder="1" applyAlignment="1">
      <alignment horizontal="center"/>
    </xf>
    <xf numFmtId="3" fontId="7" fillId="0" borderId="0" xfId="0" applyNumberFormat="1" applyFont="1" applyAlignment="1">
      <alignment horizontal="center"/>
    </xf>
    <xf numFmtId="44" fontId="5" fillId="9" borderId="1" xfId="0" applyNumberFormat="1" applyFont="1" applyFill="1" applyBorder="1" applyAlignment="1">
      <alignment horizontal="center"/>
    </xf>
    <xf numFmtId="49" fontId="12" fillId="10" borderId="1" xfId="0" applyNumberFormat="1" applyFont="1" applyFill="1" applyBorder="1" applyAlignment="1">
      <alignment horizontal="center" vertical="center" wrapText="1"/>
    </xf>
    <xf numFmtId="44" fontId="11" fillId="10" borderId="1" xfId="1" applyFont="1" applyFill="1" applyBorder="1" applyAlignment="1">
      <alignment horizontal="center" vertical="center" wrapText="1"/>
    </xf>
    <xf numFmtId="44" fontId="11" fillId="3" borderId="1" xfId="1" applyFont="1" applyFill="1" applyBorder="1" applyAlignment="1">
      <alignment horizontal="center" vertical="center" wrapText="1"/>
    </xf>
    <xf numFmtId="44" fontId="12" fillId="3" borderId="1" xfId="1" applyFont="1" applyFill="1" applyBorder="1" applyAlignment="1">
      <alignment horizontal="center" vertical="center" wrapText="1"/>
    </xf>
    <xf numFmtId="0" fontId="15" fillId="3" borderId="1" xfId="0" applyFont="1" applyFill="1" applyBorder="1" applyAlignment="1">
      <alignment horizontal="center" vertical="center" wrapText="1"/>
    </xf>
    <xf numFmtId="0" fontId="16" fillId="0" borderId="0" xfId="0" applyFont="1" applyAlignment="1">
      <alignment horizontal="center" vertical="center" wrapText="1"/>
    </xf>
    <xf numFmtId="0" fontId="7" fillId="3" borderId="1" xfId="0" applyFont="1" applyFill="1" applyBorder="1" applyAlignment="1">
      <alignment horizontal="center" vertical="center"/>
    </xf>
    <xf numFmtId="44" fontId="7" fillId="3" borderId="1" xfId="1" applyFont="1" applyFill="1" applyBorder="1" applyAlignment="1">
      <alignment horizontal="center" vertical="center"/>
    </xf>
    <xf numFmtId="44" fontId="5" fillId="10" borderId="1" xfId="0" applyNumberFormat="1" applyFont="1" applyFill="1" applyBorder="1" applyAlignment="1">
      <alignment horizontal="center" vertical="center"/>
    </xf>
    <xf numFmtId="44" fontId="15" fillId="11" borderId="1" xfId="1" applyFont="1" applyFill="1" applyBorder="1" applyAlignment="1">
      <alignment horizontal="center" vertical="center" wrapText="1"/>
    </xf>
    <xf numFmtId="0" fontId="16" fillId="0" borderId="0" xfId="0" applyFont="1" applyAlignment="1">
      <alignment horizontal="center" vertical="center"/>
    </xf>
    <xf numFmtId="0" fontId="12" fillId="12" borderId="1" xfId="0" applyFont="1" applyFill="1" applyBorder="1" applyAlignment="1">
      <alignment horizontal="center" vertical="center" wrapText="1"/>
    </xf>
    <xf numFmtId="44" fontId="12" fillId="12" borderId="1" xfId="1" applyFont="1" applyFill="1" applyBorder="1" applyAlignment="1">
      <alignment horizontal="center" vertical="center" wrapText="1"/>
    </xf>
    <xf numFmtId="0" fontId="11" fillId="12" borderId="3" xfId="0" applyFont="1" applyFill="1" applyBorder="1" applyAlignment="1">
      <alignment horizontal="center" vertical="center" wrapText="1"/>
    </xf>
    <xf numFmtId="44" fontId="11" fillId="12" borderId="5" xfId="1" applyFont="1" applyFill="1" applyBorder="1" applyAlignment="1">
      <alignment horizontal="center" vertical="center" wrapText="1"/>
    </xf>
    <xf numFmtId="0" fontId="11" fillId="12" borderId="1" xfId="0" applyFont="1" applyFill="1" applyBorder="1" applyAlignment="1">
      <alignment horizontal="center" vertical="center" wrapText="1"/>
    </xf>
    <xf numFmtId="0" fontId="11" fillId="12" borderId="4" xfId="0" applyFont="1" applyFill="1" applyBorder="1" applyAlignment="1">
      <alignment horizontal="center" vertical="center" wrapText="1"/>
    </xf>
    <xf numFmtId="44" fontId="11" fillId="12" borderId="1" xfId="1" applyFont="1" applyFill="1" applyBorder="1" applyAlignment="1">
      <alignment horizontal="center" vertical="center" wrapText="1"/>
    </xf>
    <xf numFmtId="44" fontId="7" fillId="11" borderId="3" xfId="1" applyFont="1" applyFill="1" applyBorder="1" applyAlignment="1">
      <alignment horizontal="center" vertical="center"/>
    </xf>
    <xf numFmtId="44" fontId="7" fillId="11" borderId="4" xfId="1" applyFont="1" applyFill="1" applyBorder="1" applyAlignment="1">
      <alignment horizontal="center" vertical="center"/>
    </xf>
    <xf numFmtId="0" fontId="7" fillId="0" borderId="12" xfId="0" applyFont="1" applyBorder="1" applyAlignment="1">
      <alignment horizontal="center" vertical="center"/>
    </xf>
    <xf numFmtId="44" fontId="12" fillId="0" borderId="0" xfId="1" applyFont="1" applyFill="1" applyBorder="1" applyAlignment="1">
      <alignment horizontal="center" vertical="center" wrapText="1"/>
    </xf>
    <xf numFmtId="44" fontId="5" fillId="0" borderId="4" xfId="0" applyNumberFormat="1" applyFont="1" applyBorder="1" applyAlignment="1">
      <alignment horizontal="center" vertical="center"/>
    </xf>
    <xf numFmtId="0" fontId="24" fillId="0" borderId="0" xfId="0" applyFont="1"/>
    <xf numFmtId="0" fontId="23" fillId="14" borderId="1" xfId="0" applyFont="1" applyFill="1" applyBorder="1" applyAlignment="1">
      <alignment horizontal="center" vertical="center" wrapText="1"/>
    </xf>
    <xf numFmtId="0" fontId="23" fillId="7" borderId="1" xfId="0" applyFont="1" applyFill="1" applyBorder="1" applyAlignment="1">
      <alignment horizontal="center" vertical="center" wrapText="1"/>
    </xf>
    <xf numFmtId="0" fontId="23" fillId="0" borderId="1" xfId="0" applyFont="1" applyBorder="1" applyAlignment="1">
      <alignment horizontal="center" vertical="center"/>
    </xf>
    <xf numFmtId="0" fontId="25" fillId="0" borderId="1" xfId="0" applyFont="1" applyBorder="1" applyAlignment="1">
      <alignment horizontal="left" vertical="center" wrapText="1"/>
    </xf>
    <xf numFmtId="44" fontId="25" fillId="0" borderId="1" xfId="1" applyFont="1" applyFill="1" applyBorder="1" applyAlignment="1" applyProtection="1">
      <alignment horizontal="left" vertical="center" wrapText="1"/>
    </xf>
    <xf numFmtId="0" fontId="23" fillId="2" borderId="1" xfId="0" applyFont="1" applyFill="1" applyBorder="1" applyAlignment="1">
      <alignment horizontal="center" vertical="center"/>
    </xf>
    <xf numFmtId="0" fontId="25" fillId="2" borderId="1" xfId="0" applyFont="1" applyFill="1" applyBorder="1" applyAlignment="1">
      <alignment horizontal="left" vertical="center" wrapText="1"/>
    </xf>
    <xf numFmtId="44" fontId="25" fillId="2" borderId="1" xfId="1" applyFont="1" applyFill="1" applyBorder="1" applyAlignment="1" applyProtection="1">
      <alignment horizontal="left" vertical="center" wrapText="1"/>
    </xf>
    <xf numFmtId="0" fontId="24" fillId="2" borderId="0" xfId="0" applyFont="1" applyFill="1"/>
    <xf numFmtId="44" fontId="23" fillId="10" borderId="1" xfId="1" applyFont="1" applyFill="1" applyBorder="1" applyAlignment="1">
      <alignment horizontal="left" vertical="center" wrapText="1"/>
    </xf>
    <xf numFmtId="0" fontId="23" fillId="0" borderId="0" xfId="0" applyFont="1" applyAlignment="1">
      <alignment horizontal="center" vertical="center"/>
    </xf>
    <xf numFmtId="0" fontId="25" fillId="0" borderId="0" xfId="0" applyFont="1" applyAlignment="1">
      <alignment vertical="center" wrapText="1"/>
    </xf>
    <xf numFmtId="0" fontId="25" fillId="0" borderId="0" xfId="0" applyFont="1" applyAlignment="1">
      <alignment horizontal="left" vertical="center" wrapText="1"/>
    </xf>
    <xf numFmtId="0" fontId="27" fillId="0" borderId="0" xfId="0" applyFont="1"/>
    <xf numFmtId="0" fontId="28" fillId="0" borderId="0" xfId="0" applyFont="1"/>
    <xf numFmtId="44" fontId="23" fillId="10" borderId="1" xfId="1" applyFont="1" applyFill="1" applyBorder="1" applyAlignment="1">
      <alignment horizontal="left" vertical="center"/>
    </xf>
    <xf numFmtId="0" fontId="25" fillId="0" borderId="1" xfId="0" applyFont="1" applyBorder="1" applyAlignment="1">
      <alignment vertical="center" wrapText="1"/>
    </xf>
    <xf numFmtId="44" fontId="25" fillId="0" borderId="1" xfId="1" applyFont="1" applyBorder="1" applyAlignment="1">
      <alignment horizontal="left" vertical="center"/>
    </xf>
    <xf numFmtId="0" fontId="18" fillId="0" borderId="0" xfId="0" applyFont="1" applyAlignment="1">
      <alignment horizontal="center"/>
    </xf>
    <xf numFmtId="44" fontId="18" fillId="8" borderId="1" xfId="1" applyFont="1" applyFill="1" applyBorder="1" applyAlignment="1">
      <alignment horizontal="left"/>
    </xf>
    <xf numFmtId="0" fontId="18" fillId="3" borderId="3" xfId="0" applyFont="1" applyFill="1" applyBorder="1" applyAlignment="1">
      <alignment horizontal="center"/>
    </xf>
    <xf numFmtId="0" fontId="18" fillId="3" borderId="4" xfId="0" applyFont="1" applyFill="1" applyBorder="1" applyAlignment="1">
      <alignment horizontal="center"/>
    </xf>
    <xf numFmtId="0" fontId="18" fillId="3" borderId="5" xfId="0" applyFont="1" applyFill="1" applyBorder="1" applyAlignment="1">
      <alignment horizontal="center"/>
    </xf>
    <xf numFmtId="44" fontId="18" fillId="10" borderId="1" xfId="1" applyFont="1" applyFill="1" applyBorder="1" applyAlignment="1">
      <alignment horizontal="left"/>
    </xf>
    <xf numFmtId="44" fontId="12" fillId="0" borderId="1" xfId="1" applyFont="1" applyFill="1" applyBorder="1" applyAlignment="1">
      <alignment horizontal="left" vertical="center" wrapText="1"/>
    </xf>
    <xf numFmtId="0" fontId="15" fillId="0" borderId="0" xfId="0" applyFont="1" applyAlignment="1">
      <alignment wrapText="1"/>
    </xf>
    <xf numFmtId="9" fontId="15" fillId="0" borderId="0" xfId="0" applyNumberFormat="1" applyFont="1" applyAlignment="1">
      <alignment wrapText="1"/>
    </xf>
    <xf numFmtId="9" fontId="15" fillId="0" borderId="0" xfId="0" applyNumberFormat="1" applyFont="1" applyAlignment="1">
      <alignment horizontal="center" vertical="center"/>
    </xf>
    <xf numFmtId="9" fontId="15" fillId="0" borderId="0" xfId="0" applyNumberFormat="1" applyFont="1"/>
    <xf numFmtId="43" fontId="24" fillId="0" borderId="0" xfId="4" applyFont="1"/>
    <xf numFmtId="0" fontId="3" fillId="12" borderId="0" xfId="0" applyFont="1" applyFill="1" applyAlignment="1">
      <alignment horizontal="center" vertical="center"/>
    </xf>
    <xf numFmtId="0" fontId="4" fillId="12" borderId="0" xfId="0" applyFont="1" applyFill="1" applyAlignment="1">
      <alignment horizontal="center" vertical="center"/>
    </xf>
    <xf numFmtId="0" fontId="18" fillId="10" borderId="3" xfId="0" applyFont="1" applyFill="1" applyBorder="1" applyAlignment="1">
      <alignment horizontal="right"/>
    </xf>
    <xf numFmtId="0" fontId="18" fillId="10" borderId="5" xfId="0" applyFont="1" applyFill="1" applyBorder="1" applyAlignment="1">
      <alignment horizontal="right"/>
    </xf>
    <xf numFmtId="0" fontId="24" fillId="3" borderId="3" xfId="0" applyFont="1" applyFill="1" applyBorder="1" applyAlignment="1">
      <alignment horizontal="center"/>
    </xf>
    <xf numFmtId="0" fontId="24" fillId="3" borderId="4" xfId="0" applyFont="1" applyFill="1" applyBorder="1" applyAlignment="1">
      <alignment horizontal="center"/>
    </xf>
    <xf numFmtId="0" fontId="24" fillId="3" borderId="5" xfId="0" applyFont="1" applyFill="1" applyBorder="1" applyAlignment="1">
      <alignment horizontal="center"/>
    </xf>
    <xf numFmtId="0" fontId="23" fillId="14" borderId="3" xfId="0" applyFont="1" applyFill="1" applyBorder="1" applyAlignment="1">
      <alignment horizontal="center" vertical="center" wrapText="1"/>
    </xf>
    <xf numFmtId="0" fontId="23" fillId="14" borderId="5" xfId="0" applyFont="1" applyFill="1" applyBorder="1" applyAlignment="1">
      <alignment horizontal="center" vertical="center" wrapText="1"/>
    </xf>
    <xf numFmtId="0" fontId="18" fillId="8" borderId="3" xfId="0" applyFont="1" applyFill="1" applyBorder="1" applyAlignment="1">
      <alignment horizontal="right"/>
    </xf>
    <xf numFmtId="0" fontId="18" fillId="8" borderId="5" xfId="0" applyFont="1" applyFill="1" applyBorder="1" applyAlignment="1">
      <alignment horizontal="right"/>
    </xf>
    <xf numFmtId="0" fontId="23" fillId="3" borderId="3" xfId="0" applyFont="1" applyFill="1" applyBorder="1" applyAlignment="1">
      <alignment horizontal="center"/>
    </xf>
    <xf numFmtId="0" fontId="23" fillId="3" borderId="4" xfId="0" applyFont="1" applyFill="1" applyBorder="1" applyAlignment="1">
      <alignment horizontal="center"/>
    </xf>
    <xf numFmtId="0" fontId="18" fillId="3" borderId="3" xfId="0" applyFont="1" applyFill="1" applyBorder="1" applyAlignment="1">
      <alignment horizontal="center"/>
    </xf>
    <xf numFmtId="0" fontId="18" fillId="3" borderId="4" xfId="0" applyFont="1" applyFill="1" applyBorder="1" applyAlignment="1">
      <alignment horizontal="center"/>
    </xf>
    <xf numFmtId="0" fontId="18" fillId="3" borderId="5" xfId="0" applyFont="1" applyFill="1" applyBorder="1" applyAlignment="1">
      <alignment horizontal="center"/>
    </xf>
    <xf numFmtId="0" fontId="23" fillId="10" borderId="3" xfId="0" applyFont="1" applyFill="1" applyBorder="1" applyAlignment="1">
      <alignment horizontal="right" vertical="center"/>
    </xf>
    <xf numFmtId="0" fontId="23" fillId="10" borderId="5" xfId="0" applyFont="1" applyFill="1" applyBorder="1" applyAlignment="1">
      <alignment horizontal="right" vertical="center"/>
    </xf>
    <xf numFmtId="0" fontId="23" fillId="12" borderId="1" xfId="0" applyFont="1" applyFill="1" applyBorder="1" applyAlignment="1">
      <alignment horizontal="center" vertical="center"/>
    </xf>
    <xf numFmtId="0" fontId="18" fillId="3" borderId="1" xfId="0" applyFont="1" applyFill="1" applyBorder="1" applyAlignment="1">
      <alignment horizontal="center"/>
    </xf>
    <xf numFmtId="0" fontId="23" fillId="3" borderId="1" xfId="0" applyFont="1" applyFill="1" applyBorder="1" applyAlignment="1">
      <alignment horizontal="center"/>
    </xf>
    <xf numFmtId="0" fontId="23" fillId="3" borderId="5" xfId="0" applyFont="1" applyFill="1" applyBorder="1" applyAlignment="1">
      <alignment horizontal="center"/>
    </xf>
    <xf numFmtId="0" fontId="24" fillId="0" borderId="4" xfId="0" applyFont="1" applyBorder="1" applyAlignment="1">
      <alignment horizontal="left" vertical="top" wrapText="1"/>
    </xf>
    <xf numFmtId="0" fontId="23" fillId="10" borderId="3" xfId="0" applyFont="1" applyFill="1" applyBorder="1" applyAlignment="1">
      <alignment horizontal="right" vertical="center" wrapText="1"/>
    </xf>
    <xf numFmtId="0" fontId="23" fillId="10" borderId="5" xfId="0" applyFont="1" applyFill="1" applyBorder="1" applyAlignment="1">
      <alignment horizontal="right" vertical="center" wrapText="1"/>
    </xf>
    <xf numFmtId="0" fontId="25" fillId="2" borderId="1" xfId="0" applyFont="1" applyFill="1" applyBorder="1" applyAlignment="1">
      <alignment horizontal="left" vertical="top" wrapText="1"/>
    </xf>
    <xf numFmtId="0" fontId="25" fillId="2" borderId="1" xfId="0" applyFont="1" applyFill="1" applyBorder="1" applyAlignment="1">
      <alignment horizontal="left" vertical="top"/>
    </xf>
    <xf numFmtId="0" fontId="15" fillId="9" borderId="1" xfId="0" applyFont="1" applyFill="1" applyBorder="1" applyAlignment="1">
      <alignment horizontal="right" vertical="center"/>
    </xf>
    <xf numFmtId="0" fontId="10" fillId="12" borderId="3" xfId="0" applyFont="1" applyFill="1" applyBorder="1" applyAlignment="1">
      <alignment horizontal="left" vertical="center"/>
    </xf>
    <xf numFmtId="0" fontId="10" fillId="12" borderId="4" xfId="0" applyFont="1" applyFill="1" applyBorder="1" applyAlignment="1">
      <alignment horizontal="left" vertical="center"/>
    </xf>
    <xf numFmtId="0" fontId="10" fillId="12" borderId="5" xfId="0" applyFont="1" applyFill="1" applyBorder="1" applyAlignment="1">
      <alignment horizontal="left" vertical="center"/>
    </xf>
    <xf numFmtId="0" fontId="15" fillId="9" borderId="1" xfId="0" applyFont="1" applyFill="1" applyBorder="1" applyAlignment="1">
      <alignment horizontal="center" vertical="center" wrapText="1"/>
    </xf>
    <xf numFmtId="0" fontId="7" fillId="0" borderId="1" xfId="0" applyFont="1" applyBorder="1" applyAlignment="1">
      <alignment horizontal="left" vertical="top" wrapText="1"/>
    </xf>
    <xf numFmtId="0" fontId="5" fillId="14" borderId="1" xfId="0" applyFont="1" applyFill="1" applyBorder="1" applyAlignment="1">
      <alignment horizontal="center" vertical="center"/>
    </xf>
    <xf numFmtId="0" fontId="15" fillId="0" borderId="0" xfId="0" applyFont="1" applyAlignment="1">
      <alignment horizontal="right"/>
    </xf>
    <xf numFmtId="0" fontId="15" fillId="9" borderId="1" xfId="0" applyFont="1" applyFill="1" applyBorder="1" applyAlignment="1">
      <alignment horizontal="center" vertical="center"/>
    </xf>
    <xf numFmtId="0" fontId="15" fillId="4" borderId="3" xfId="0" applyFont="1" applyFill="1" applyBorder="1" applyAlignment="1">
      <alignment horizontal="center" vertical="center" wrapText="1"/>
    </xf>
    <xf numFmtId="0" fontId="15" fillId="4" borderId="4" xfId="0" applyFont="1" applyFill="1" applyBorder="1" applyAlignment="1">
      <alignment horizontal="center" vertical="center" wrapText="1"/>
    </xf>
    <xf numFmtId="0" fontId="15" fillId="4" borderId="5" xfId="0" applyFont="1" applyFill="1" applyBorder="1" applyAlignment="1">
      <alignment horizontal="center" vertical="center" wrapText="1"/>
    </xf>
    <xf numFmtId="0" fontId="17" fillId="12" borderId="3" xfId="0" applyFont="1" applyFill="1" applyBorder="1" applyAlignment="1">
      <alignment horizontal="left" vertical="center"/>
    </xf>
    <xf numFmtId="0" fontId="17" fillId="12" borderId="4" xfId="0" applyFont="1" applyFill="1" applyBorder="1" applyAlignment="1">
      <alignment horizontal="left" vertical="center"/>
    </xf>
    <xf numFmtId="0" fontId="17" fillId="12" borderId="5" xfId="0" applyFont="1" applyFill="1" applyBorder="1" applyAlignment="1">
      <alignment horizontal="left" vertical="center"/>
    </xf>
    <xf numFmtId="49" fontId="11" fillId="10" borderId="1" xfId="0" applyNumberFormat="1" applyFont="1" applyFill="1" applyBorder="1" applyAlignment="1">
      <alignment horizontal="center" vertical="center" wrapText="1"/>
    </xf>
    <xf numFmtId="0" fontId="15" fillId="4" borderId="1" xfId="0" applyFont="1" applyFill="1" applyBorder="1" applyAlignment="1">
      <alignment horizontal="center" vertical="center"/>
    </xf>
    <xf numFmtId="0" fontId="15" fillId="9" borderId="1" xfId="0" applyFont="1" applyFill="1" applyBorder="1" applyAlignment="1">
      <alignment horizontal="center"/>
    </xf>
    <xf numFmtId="0" fontId="7" fillId="0" borderId="0" xfId="0" applyFont="1" applyAlignment="1">
      <alignment horizontal="left" vertical="top" wrapText="1"/>
    </xf>
    <xf numFmtId="0" fontId="15" fillId="4" borderId="1" xfId="0" applyFont="1" applyFill="1" applyBorder="1" applyAlignment="1">
      <alignment horizontal="center" vertical="center" wrapText="1"/>
    </xf>
    <xf numFmtId="44" fontId="12" fillId="0" borderId="1" xfId="1" applyFont="1" applyBorder="1" applyAlignment="1">
      <alignment horizontal="center" vertical="center" wrapText="1"/>
    </xf>
    <xf numFmtId="44" fontId="12" fillId="0" borderId="8" xfId="1" applyFont="1" applyBorder="1" applyAlignment="1">
      <alignment horizontal="center" vertical="center" wrapText="1"/>
    </xf>
    <xf numFmtId="44" fontId="12" fillId="0" borderId="9" xfId="1" applyFont="1" applyBorder="1" applyAlignment="1">
      <alignment horizontal="center" vertical="center" wrapText="1"/>
    </xf>
    <xf numFmtId="44" fontId="12" fillId="0" borderId="6" xfId="1" applyFont="1" applyBorder="1" applyAlignment="1">
      <alignment horizontal="center" vertical="center" wrapText="1"/>
    </xf>
    <xf numFmtId="0" fontId="11" fillId="10" borderId="1" xfId="0" applyFont="1" applyFill="1" applyBorder="1" applyAlignment="1">
      <alignment horizontal="center" vertical="center" wrapText="1"/>
    </xf>
    <xf numFmtId="0" fontId="17" fillId="12" borderId="1" xfId="0" applyFont="1" applyFill="1" applyBorder="1" applyAlignment="1">
      <alignment horizontal="left" vertical="center"/>
    </xf>
    <xf numFmtId="0" fontId="18" fillId="14" borderId="1" xfId="0" applyFont="1" applyFill="1" applyBorder="1" applyAlignment="1">
      <alignment horizontal="left" vertical="center"/>
    </xf>
    <xf numFmtId="44" fontId="12" fillId="11" borderId="1" xfId="1" applyFont="1" applyFill="1" applyBorder="1" applyAlignment="1">
      <alignment horizontal="center" vertical="center" wrapText="1"/>
    </xf>
    <xf numFmtId="0" fontId="12" fillId="0" borderId="1" xfId="0" applyFont="1" applyBorder="1" applyAlignment="1">
      <alignment horizontal="center" vertical="center" wrapText="1"/>
    </xf>
    <xf numFmtId="0" fontId="11" fillId="3" borderId="3" xfId="0" applyFont="1" applyFill="1" applyBorder="1" applyAlignment="1">
      <alignment horizontal="right" vertical="top" wrapText="1"/>
    </xf>
    <xf numFmtId="0" fontId="11" fillId="3" borderId="4" xfId="0" applyFont="1" applyFill="1" applyBorder="1" applyAlignment="1">
      <alignment horizontal="right" vertical="top" wrapText="1"/>
    </xf>
    <xf numFmtId="0" fontId="11" fillId="3" borderId="5" xfId="0" applyFont="1" applyFill="1" applyBorder="1" applyAlignment="1">
      <alignment horizontal="right" vertical="top" wrapText="1"/>
    </xf>
    <xf numFmtId="0" fontId="11" fillId="3" borderId="1" xfId="0" applyFont="1" applyFill="1" applyBorder="1" applyAlignment="1">
      <alignment horizontal="right" vertical="top" wrapText="1"/>
    </xf>
    <xf numFmtId="0" fontId="15" fillId="9" borderId="3" xfId="0" applyFont="1" applyFill="1" applyBorder="1" applyAlignment="1">
      <alignment horizontal="center" vertical="center"/>
    </xf>
    <xf numFmtId="0" fontId="15" fillId="9" borderId="4" xfId="0" applyFont="1" applyFill="1" applyBorder="1" applyAlignment="1">
      <alignment horizontal="center" vertical="center"/>
    </xf>
    <xf numFmtId="0" fontId="15" fillId="9" borderId="5" xfId="0" applyFont="1" applyFill="1" applyBorder="1" applyAlignment="1">
      <alignment horizontal="center" vertical="center"/>
    </xf>
    <xf numFmtId="0" fontId="16" fillId="0" borderId="0" xfId="0" applyFont="1" applyAlignment="1">
      <alignment horizontal="left" vertical="top" wrapText="1"/>
    </xf>
    <xf numFmtId="0" fontId="15" fillId="7" borderId="3" xfId="0" applyFont="1" applyFill="1" applyBorder="1" applyAlignment="1">
      <alignment horizontal="center"/>
    </xf>
    <xf numFmtId="0" fontId="15" fillId="7" borderId="4" xfId="0" applyFont="1" applyFill="1" applyBorder="1" applyAlignment="1">
      <alignment horizontal="center"/>
    </xf>
    <xf numFmtId="0" fontId="15" fillId="7" borderId="5" xfId="0" applyFont="1" applyFill="1" applyBorder="1" applyAlignment="1">
      <alignment horizontal="center"/>
    </xf>
    <xf numFmtId="0" fontId="15" fillId="10" borderId="1" xfId="0" applyFont="1" applyFill="1" applyBorder="1" applyAlignment="1">
      <alignment horizontal="center"/>
    </xf>
    <xf numFmtId="0" fontId="15" fillId="10" borderId="6" xfId="0" applyFont="1" applyFill="1" applyBorder="1" applyAlignment="1">
      <alignment horizontal="center"/>
    </xf>
    <xf numFmtId="0" fontId="7" fillId="14" borderId="1" xfId="0" applyFont="1" applyFill="1" applyBorder="1" applyAlignment="1">
      <alignment horizontal="center" vertical="center"/>
    </xf>
    <xf numFmtId="0" fontId="16" fillId="0" borderId="1" xfId="0" applyFont="1" applyBorder="1" applyAlignment="1">
      <alignment horizontal="left" vertical="top" wrapText="1"/>
    </xf>
    <xf numFmtId="0" fontId="16" fillId="0" borderId="1" xfId="0" applyFont="1" applyBorder="1" applyAlignment="1">
      <alignment horizontal="left" vertical="top"/>
    </xf>
    <xf numFmtId="0" fontId="5" fillId="7" borderId="1" xfId="0" applyFont="1" applyFill="1" applyBorder="1" applyAlignment="1">
      <alignment horizontal="center"/>
    </xf>
    <xf numFmtId="0" fontId="7" fillId="5" borderId="1" xfId="0" applyFont="1" applyFill="1" applyBorder="1" applyAlignment="1">
      <alignment horizontal="left" vertical="top" wrapText="1"/>
    </xf>
    <xf numFmtId="44" fontId="5" fillId="10" borderId="1" xfId="1" applyFont="1" applyFill="1" applyBorder="1" applyAlignment="1">
      <alignment horizontal="center" vertical="center"/>
    </xf>
    <xf numFmtId="0" fontId="12" fillId="0" borderId="1" xfId="0" applyFont="1" applyBorder="1" applyAlignment="1">
      <alignment horizontal="left" vertical="top" wrapText="1"/>
    </xf>
    <xf numFmtId="0" fontId="15" fillId="3" borderId="1" xfId="0" applyFont="1" applyFill="1" applyBorder="1" applyAlignment="1">
      <alignment horizontal="center"/>
    </xf>
    <xf numFmtId="0" fontId="17" fillId="12" borderId="3" xfId="0" applyFont="1" applyFill="1" applyBorder="1" applyAlignment="1">
      <alignment horizontal="center" vertical="center"/>
    </xf>
    <xf numFmtId="0" fontId="17" fillId="12" borderId="4" xfId="0" applyFont="1" applyFill="1" applyBorder="1" applyAlignment="1">
      <alignment horizontal="center" vertical="center"/>
    </xf>
    <xf numFmtId="0" fontId="15" fillId="4" borderId="3" xfId="0" applyFont="1" applyFill="1" applyBorder="1" applyAlignment="1">
      <alignment horizontal="center"/>
    </xf>
    <xf numFmtId="0" fontId="15" fillId="4" borderId="4" xfId="0" applyFont="1" applyFill="1" applyBorder="1" applyAlignment="1">
      <alignment horizontal="center"/>
    </xf>
    <xf numFmtId="0" fontId="15" fillId="4" borderId="5" xfId="0" applyFont="1" applyFill="1" applyBorder="1" applyAlignment="1">
      <alignment horizontal="center"/>
    </xf>
    <xf numFmtId="44" fontId="12" fillId="11" borderId="8" xfId="1" applyFont="1" applyFill="1" applyBorder="1" applyAlignment="1">
      <alignment horizontal="center" vertical="center" wrapText="1"/>
    </xf>
    <xf numFmtId="44" fontId="12" fillId="11" borderId="9" xfId="1" applyFont="1" applyFill="1" applyBorder="1" applyAlignment="1">
      <alignment horizontal="center" vertical="center" wrapText="1"/>
    </xf>
    <xf numFmtId="44" fontId="12" fillId="11" borderId="6" xfId="1" applyFont="1" applyFill="1" applyBorder="1" applyAlignment="1">
      <alignment horizontal="center" vertical="center" wrapText="1"/>
    </xf>
    <xf numFmtId="44" fontId="7" fillId="0" borderId="8" xfId="0" applyNumberFormat="1" applyFont="1" applyBorder="1" applyAlignment="1">
      <alignment horizontal="center" vertical="center"/>
    </xf>
    <xf numFmtId="0" fontId="7" fillId="0" borderId="9" xfId="0" applyFont="1" applyBorder="1" applyAlignment="1">
      <alignment horizontal="center" vertical="center"/>
    </xf>
    <xf numFmtId="0" fontId="7" fillId="0" borderId="6" xfId="0" applyFont="1" applyBorder="1" applyAlignment="1">
      <alignment horizontal="center" vertical="center"/>
    </xf>
    <xf numFmtId="0" fontId="7" fillId="0" borderId="8" xfId="0" applyFont="1" applyBorder="1" applyAlignment="1">
      <alignment horizontal="center" vertical="center"/>
    </xf>
    <xf numFmtId="0" fontId="11" fillId="12" borderId="3" xfId="0" applyFont="1" applyFill="1" applyBorder="1" applyAlignment="1">
      <alignment horizontal="center" vertical="center" wrapText="1"/>
    </xf>
    <xf numFmtId="0" fontId="11" fillId="12" borderId="4" xfId="0" applyFont="1" applyFill="1" applyBorder="1" applyAlignment="1">
      <alignment horizontal="center" vertical="center" wrapText="1"/>
    </xf>
    <xf numFmtId="0" fontId="11" fillId="12" borderId="5" xfId="0" applyFont="1" applyFill="1" applyBorder="1" applyAlignment="1">
      <alignment horizontal="center" vertical="center" wrapText="1"/>
    </xf>
    <xf numFmtId="44" fontId="5" fillId="0" borderId="0" xfId="1" applyFont="1" applyFill="1" applyBorder="1" applyAlignment="1">
      <alignment horizontal="center"/>
    </xf>
    <xf numFmtId="0" fontId="5" fillId="9" borderId="10" xfId="0" applyFont="1" applyFill="1" applyBorder="1" applyAlignment="1">
      <alignment horizontal="center" vertical="center"/>
    </xf>
    <xf numFmtId="0" fontId="5" fillId="9" borderId="2" xfId="0" applyFont="1" applyFill="1" applyBorder="1" applyAlignment="1">
      <alignment horizontal="center" vertical="center"/>
    </xf>
    <xf numFmtId="44" fontId="5" fillId="9" borderId="2" xfId="0" applyNumberFormat="1" applyFont="1" applyFill="1" applyBorder="1" applyAlignment="1">
      <alignment horizontal="center" vertical="center"/>
    </xf>
    <xf numFmtId="0" fontId="5" fillId="9" borderId="11" xfId="0" applyFont="1" applyFill="1" applyBorder="1" applyAlignment="1">
      <alignment horizontal="center" vertical="center"/>
    </xf>
  </cellXfs>
  <cellStyles count="5">
    <cellStyle name="Comma" xfId="4" builtinId="3"/>
    <cellStyle name="Currency" xfId="1" builtinId="4"/>
    <cellStyle name="Currency 2" xfId="3" xr:uid="{ED979FB2-70BF-4BA0-B309-31A2CD3399E8}"/>
    <cellStyle name="Normal" xfId="0" builtinId="0"/>
    <cellStyle name="Normal 2 2" xfId="2" xr:uid="{ACEC0C9C-F6A5-4510-9844-D2A7174C5E5E}"/>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eetMetadata" Target="metadata.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7BDE78-6011-4357-9AE1-D1919BE48A45}">
  <dimension ref="B1:D19"/>
  <sheetViews>
    <sheetView topLeftCell="A13" zoomScaleNormal="100" workbookViewId="0">
      <selection activeCell="C19" sqref="C19"/>
    </sheetView>
  </sheetViews>
  <sheetFormatPr defaultColWidth="8.88671875" defaultRowHeight="14.4" x14ac:dyDescent="0.3"/>
  <cols>
    <col min="1" max="1" width="8.88671875" style="1"/>
    <col min="2" max="2" width="49.6640625" style="6" customWidth="1"/>
    <col min="3" max="3" width="85.33203125" style="6" customWidth="1"/>
    <col min="4" max="4" width="44.33203125" style="1" customWidth="1"/>
    <col min="5" max="16384" width="8.88671875" style="1"/>
  </cols>
  <sheetData>
    <row r="1" spans="2:4" ht="15.6" x14ac:dyDescent="0.3">
      <c r="B1" s="170" t="s">
        <v>0</v>
      </c>
      <c r="C1" s="171"/>
    </row>
    <row r="3" spans="2:4" ht="30" customHeight="1" thickBot="1" x14ac:dyDescent="0.35">
      <c r="B3" s="61" t="s">
        <v>1</v>
      </c>
      <c r="C3" s="62" t="s">
        <v>2</v>
      </c>
      <c r="D3" s="2"/>
    </row>
    <row r="5" spans="2:4" ht="28.8" x14ac:dyDescent="0.3">
      <c r="B5" s="65" t="s">
        <v>3</v>
      </c>
      <c r="C5" s="3" t="s">
        <v>4</v>
      </c>
    </row>
    <row r="6" spans="2:4" x14ac:dyDescent="0.3">
      <c r="B6" s="65"/>
      <c r="C6" s="3"/>
    </row>
    <row r="7" spans="2:4" ht="57.6" x14ac:dyDescent="0.3">
      <c r="B7" s="65" t="s">
        <v>5</v>
      </c>
      <c r="C7" s="4" t="s">
        <v>6</v>
      </c>
    </row>
    <row r="8" spans="2:4" x14ac:dyDescent="0.3">
      <c r="B8" s="65"/>
      <c r="C8" s="3"/>
    </row>
    <row r="9" spans="2:4" ht="119.25" customHeight="1" x14ac:dyDescent="0.3">
      <c r="B9" s="65" t="s">
        <v>7</v>
      </c>
      <c r="C9" s="3" t="s">
        <v>165</v>
      </c>
    </row>
    <row r="10" spans="2:4" x14ac:dyDescent="0.3">
      <c r="B10" s="65"/>
      <c r="C10" s="3"/>
    </row>
    <row r="11" spans="2:4" ht="105.75" customHeight="1" x14ac:dyDescent="0.3">
      <c r="B11" s="65" t="s">
        <v>8</v>
      </c>
      <c r="C11" s="3" t="s">
        <v>166</v>
      </c>
    </row>
    <row r="12" spans="2:4" x14ac:dyDescent="0.3">
      <c r="B12" s="65"/>
      <c r="C12" s="3"/>
    </row>
    <row r="13" spans="2:4" ht="104.25" customHeight="1" x14ac:dyDescent="0.3">
      <c r="B13" s="65" t="s">
        <v>9</v>
      </c>
      <c r="C13" s="3" t="s">
        <v>167</v>
      </c>
      <c r="D13" s="5"/>
    </row>
    <row r="14" spans="2:4" x14ac:dyDescent="0.3">
      <c r="B14" s="65"/>
      <c r="C14" s="3"/>
    </row>
    <row r="15" spans="2:4" ht="86.4" x14ac:dyDescent="0.3">
      <c r="B15" s="65" t="s">
        <v>10</v>
      </c>
      <c r="C15" s="3" t="s">
        <v>11</v>
      </c>
    </row>
    <row r="16" spans="2:4" x14ac:dyDescent="0.3">
      <c r="B16" s="65"/>
      <c r="C16" s="3"/>
    </row>
    <row r="17" spans="2:3" ht="43.2" x14ac:dyDescent="0.3">
      <c r="B17" s="65" t="s">
        <v>12</v>
      </c>
      <c r="C17" s="3" t="s">
        <v>13</v>
      </c>
    </row>
    <row r="18" spans="2:3" x14ac:dyDescent="0.3">
      <c r="B18" s="65"/>
      <c r="C18" s="3"/>
    </row>
    <row r="19" spans="2:3" ht="57.6" x14ac:dyDescent="0.3">
      <c r="B19" s="65" t="s">
        <v>160</v>
      </c>
      <c r="C19" s="3" t="s">
        <v>168</v>
      </c>
    </row>
  </sheetData>
  <mergeCells count="1">
    <mergeCell ref="B1:C1"/>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E54B89-5633-4B60-ACB8-3D146FCF58DB}">
  <dimension ref="B1:J41"/>
  <sheetViews>
    <sheetView topLeftCell="B3" zoomScale="110" zoomScaleNormal="110" workbookViewId="0">
      <selection activeCell="C7" sqref="C7:C10"/>
    </sheetView>
  </sheetViews>
  <sheetFormatPr defaultColWidth="31.5546875" defaultRowHeight="13.8" x14ac:dyDescent="0.3"/>
  <cols>
    <col min="1" max="1" width="9.33203125" style="139" customWidth="1"/>
    <col min="2" max="2" width="16.88671875" style="139" customWidth="1"/>
    <col min="3" max="3" width="45" style="139" customWidth="1"/>
    <col min="4" max="4" width="34.109375" style="139" customWidth="1"/>
    <col min="5" max="16384" width="31.5546875" style="139"/>
  </cols>
  <sheetData>
    <row r="1" spans="2:5" x14ac:dyDescent="0.3">
      <c r="B1" s="188" t="s">
        <v>14</v>
      </c>
      <c r="C1" s="188"/>
      <c r="D1" s="188"/>
    </row>
    <row r="2" spans="2:5" ht="159.6" customHeight="1" x14ac:dyDescent="0.3">
      <c r="B2" s="195" t="s">
        <v>171</v>
      </c>
      <c r="C2" s="196"/>
      <c r="D2" s="196"/>
    </row>
    <row r="3" spans="2:5" ht="28.2" customHeight="1" x14ac:dyDescent="0.3">
      <c r="B3" s="140" t="s">
        <v>15</v>
      </c>
      <c r="C3" s="177" t="str">
        <f>'Cost Workbook Overview'!C3</f>
        <v>Bidder Name</v>
      </c>
      <c r="D3" s="178"/>
    </row>
    <row r="4" spans="2:5" ht="16.95" customHeight="1" x14ac:dyDescent="0.3">
      <c r="B4" s="192"/>
      <c r="C4" s="192"/>
      <c r="D4" s="192"/>
    </row>
    <row r="5" spans="2:5" x14ac:dyDescent="0.3">
      <c r="B5" s="189" t="s">
        <v>16</v>
      </c>
      <c r="C5" s="190"/>
      <c r="D5" s="190"/>
    </row>
    <row r="6" spans="2:5" x14ac:dyDescent="0.3">
      <c r="B6" s="141" t="s">
        <v>17</v>
      </c>
      <c r="C6" s="141" t="s">
        <v>18</v>
      </c>
      <c r="D6" s="141" t="s">
        <v>19</v>
      </c>
    </row>
    <row r="7" spans="2:5" x14ac:dyDescent="0.3">
      <c r="B7" s="142">
        <v>1</v>
      </c>
      <c r="C7" s="143" t="s">
        <v>20</v>
      </c>
      <c r="D7" s="144">
        <f>'2.0 M&amp;O Fixed Price Services'!J10</f>
        <v>0</v>
      </c>
    </row>
    <row r="8" spans="2:5" x14ac:dyDescent="0.3">
      <c r="B8" s="142">
        <v>2</v>
      </c>
      <c r="C8" s="143" t="s">
        <v>21</v>
      </c>
      <c r="D8" s="144">
        <f>'3.0 Product Cost (Monthly)'!K11</f>
        <v>0</v>
      </c>
    </row>
    <row r="9" spans="2:5" x14ac:dyDescent="0.3">
      <c r="B9" s="142">
        <v>3</v>
      </c>
      <c r="C9" s="143" t="s">
        <v>22</v>
      </c>
      <c r="D9" s="144">
        <f>'4.0 Hosting Cost (Monthly)'!K10</f>
        <v>0</v>
      </c>
    </row>
    <row r="10" spans="2:5" x14ac:dyDescent="0.3">
      <c r="B10" s="142">
        <v>4</v>
      </c>
      <c r="C10" s="143" t="s">
        <v>23</v>
      </c>
      <c r="D10" s="144">
        <f>'5.0 Product Cost (Annually)'!K48</f>
        <v>0</v>
      </c>
    </row>
    <row r="11" spans="2:5" s="148" customFormat="1" x14ac:dyDescent="0.3">
      <c r="B11" s="145">
        <v>5</v>
      </c>
      <c r="C11" s="146" t="s">
        <v>24</v>
      </c>
      <c r="D11" s="147">
        <f>'7.0 One Time Cost'!E10</f>
        <v>0</v>
      </c>
    </row>
    <row r="12" spans="2:5" x14ac:dyDescent="0.3">
      <c r="B12" s="193" t="s">
        <v>25</v>
      </c>
      <c r="C12" s="194"/>
      <c r="D12" s="149">
        <f>SUM(D7:D11)</f>
        <v>0</v>
      </c>
    </row>
    <row r="13" spans="2:5" x14ac:dyDescent="0.3">
      <c r="B13" s="150"/>
      <c r="C13" s="151"/>
      <c r="D13" s="152"/>
    </row>
    <row r="14" spans="2:5" x14ac:dyDescent="0.3">
      <c r="B14" s="181" t="s">
        <v>131</v>
      </c>
      <c r="C14" s="182"/>
      <c r="D14" s="191"/>
    </row>
    <row r="15" spans="2:5" x14ac:dyDescent="0.3">
      <c r="B15" s="141" t="s">
        <v>17</v>
      </c>
      <c r="C15" s="141" t="s">
        <v>18</v>
      </c>
      <c r="D15" s="141" t="s">
        <v>19</v>
      </c>
    </row>
    <row r="16" spans="2:5" x14ac:dyDescent="0.3">
      <c r="B16" s="142">
        <v>1</v>
      </c>
      <c r="C16" s="143" t="s">
        <v>128</v>
      </c>
      <c r="D16" s="144" cm="1">
        <f t="array" ref="D16:E16">'8.0 Additional Product Cost'!I70:J70</f>
        <v>0</v>
      </c>
      <c r="E16" s="153">
        <v>0</v>
      </c>
    </row>
    <row r="17" spans="2:10" x14ac:dyDescent="0.3">
      <c r="B17" s="193" t="s">
        <v>132</v>
      </c>
      <c r="C17" s="194"/>
      <c r="D17" s="149">
        <f>D16</f>
        <v>0</v>
      </c>
    </row>
    <row r="18" spans="2:10" x14ac:dyDescent="0.3">
      <c r="C18" s="154"/>
    </row>
    <row r="19" spans="2:10" x14ac:dyDescent="0.3">
      <c r="B19" s="190" t="s">
        <v>169</v>
      </c>
      <c r="C19" s="190"/>
      <c r="D19" s="190"/>
    </row>
    <row r="20" spans="2:10" x14ac:dyDescent="0.3">
      <c r="B20" s="141" t="s">
        <v>17</v>
      </c>
      <c r="C20" s="141" t="s">
        <v>18</v>
      </c>
      <c r="D20" s="141" t="s">
        <v>19</v>
      </c>
    </row>
    <row r="21" spans="2:10" x14ac:dyDescent="0.3">
      <c r="B21" s="142">
        <v>1</v>
      </c>
      <c r="C21" s="143" t="s">
        <v>20</v>
      </c>
      <c r="D21" s="144">
        <f>'2.0 M&amp;O Fixed Price Services'!J11</f>
        <v>0</v>
      </c>
    </row>
    <row r="22" spans="2:10" x14ac:dyDescent="0.3">
      <c r="B22" s="142">
        <v>2</v>
      </c>
      <c r="C22" s="143" t="s">
        <v>21</v>
      </c>
      <c r="D22" s="144">
        <f>'3.0 Product Cost (Monthly)'!K12</f>
        <v>0</v>
      </c>
    </row>
    <row r="23" spans="2:10" x14ac:dyDescent="0.3">
      <c r="B23" s="142">
        <v>3</v>
      </c>
      <c r="C23" s="143" t="s">
        <v>22</v>
      </c>
      <c r="D23" s="144">
        <f>'4.0 Hosting Cost (Monthly)'!K11</f>
        <v>0</v>
      </c>
    </row>
    <row r="24" spans="2:10" x14ac:dyDescent="0.3">
      <c r="B24" s="142">
        <v>4</v>
      </c>
      <c r="C24" s="143" t="s">
        <v>23</v>
      </c>
      <c r="D24" s="144">
        <f>'5.0 Product Cost (Annually)'!K49</f>
        <v>0</v>
      </c>
    </row>
    <row r="25" spans="2:10" x14ac:dyDescent="0.3">
      <c r="B25" s="186" t="s">
        <v>26</v>
      </c>
      <c r="C25" s="187"/>
      <c r="D25" s="155">
        <f>SUM(D21:D24)</f>
        <v>0</v>
      </c>
    </row>
    <row r="27" spans="2:10" x14ac:dyDescent="0.3">
      <c r="B27" s="181" t="s">
        <v>27</v>
      </c>
      <c r="C27" s="182"/>
      <c r="D27" s="182"/>
      <c r="J27" s="169">
        <f>10000000* 10%</f>
        <v>1000000</v>
      </c>
    </row>
    <row r="28" spans="2:10" x14ac:dyDescent="0.3">
      <c r="B28" s="141" t="s">
        <v>17</v>
      </c>
      <c r="C28" s="141" t="s">
        <v>18</v>
      </c>
      <c r="D28" s="141" t="s">
        <v>28</v>
      </c>
    </row>
    <row r="29" spans="2:10" x14ac:dyDescent="0.3">
      <c r="B29" s="142">
        <v>1</v>
      </c>
      <c r="C29" s="156" t="s">
        <v>29</v>
      </c>
      <c r="D29" s="157">
        <f>SUM('6.0 Statutory &amp; Council'!F13)</f>
        <v>0</v>
      </c>
    </row>
    <row r="30" spans="2:10" x14ac:dyDescent="0.3">
      <c r="B30" s="186" t="s">
        <v>30</v>
      </c>
      <c r="C30" s="187"/>
      <c r="D30" s="155">
        <f>D29</f>
        <v>0</v>
      </c>
    </row>
    <row r="31" spans="2:10" x14ac:dyDescent="0.3">
      <c r="B31" s="158"/>
      <c r="C31" s="158"/>
      <c r="D31" s="158"/>
    </row>
    <row r="32" spans="2:10" x14ac:dyDescent="0.3">
      <c r="B32" s="158"/>
      <c r="C32" s="158"/>
      <c r="D32" s="158"/>
    </row>
    <row r="33" spans="2:4" x14ac:dyDescent="0.3">
      <c r="B33" s="183" t="s">
        <v>31</v>
      </c>
      <c r="C33" s="184"/>
      <c r="D33" s="185"/>
    </row>
    <row r="34" spans="2:4" x14ac:dyDescent="0.3">
      <c r="B34" s="179" t="s">
        <v>32</v>
      </c>
      <c r="C34" s="180"/>
      <c r="D34" s="159">
        <f>SUM(D12+D17+D25+D30)</f>
        <v>0</v>
      </c>
    </row>
    <row r="35" spans="2:4" x14ac:dyDescent="0.3">
      <c r="B35" s="160"/>
      <c r="C35" s="161"/>
      <c r="D35" s="162"/>
    </row>
    <row r="36" spans="2:4" x14ac:dyDescent="0.3">
      <c r="B36" s="172" t="s">
        <v>33</v>
      </c>
      <c r="C36" s="173"/>
      <c r="D36" s="163">
        <f>SUM(D12*0.1)</f>
        <v>0</v>
      </c>
    </row>
    <row r="37" spans="2:4" x14ac:dyDescent="0.3">
      <c r="B37" s="161"/>
      <c r="C37" s="161"/>
      <c r="D37" s="161"/>
    </row>
    <row r="38" spans="2:4" x14ac:dyDescent="0.3">
      <c r="B38" s="172" t="s">
        <v>34</v>
      </c>
      <c r="C38" s="173"/>
      <c r="D38" s="163">
        <f>D12</f>
        <v>0</v>
      </c>
    </row>
    <row r="39" spans="2:4" x14ac:dyDescent="0.3">
      <c r="B39" s="174"/>
      <c r="C39" s="175"/>
      <c r="D39" s="176"/>
    </row>
    <row r="40" spans="2:4" x14ac:dyDescent="0.3">
      <c r="B40" s="172" t="s">
        <v>35</v>
      </c>
      <c r="C40" s="173"/>
      <c r="D40" s="163">
        <f>SUM(D36:D38)</f>
        <v>0</v>
      </c>
    </row>
    <row r="41" spans="2:4" x14ac:dyDescent="0.3">
      <c r="C41" s="158"/>
      <c r="D41" s="158"/>
    </row>
  </sheetData>
  <mergeCells count="18">
    <mergeCell ref="B1:D1"/>
    <mergeCell ref="B5:D5"/>
    <mergeCell ref="B14:D14"/>
    <mergeCell ref="B19:D19"/>
    <mergeCell ref="B4:D4"/>
    <mergeCell ref="B12:C12"/>
    <mergeCell ref="B17:C17"/>
    <mergeCell ref="B2:D2"/>
    <mergeCell ref="B36:C36"/>
    <mergeCell ref="B38:C38"/>
    <mergeCell ref="B40:C40"/>
    <mergeCell ref="B39:D39"/>
    <mergeCell ref="C3:D3"/>
    <mergeCell ref="B34:C34"/>
    <mergeCell ref="B27:D27"/>
    <mergeCell ref="B33:D33"/>
    <mergeCell ref="B25:C25"/>
    <mergeCell ref="B30:C30"/>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12BEEB-D73A-4D5C-B330-4204DF4E76D9}">
  <dimension ref="A1:K11"/>
  <sheetViews>
    <sheetView topLeftCell="A2" zoomScale="115" zoomScaleNormal="115" workbookViewId="0">
      <selection activeCell="G19" sqref="G19"/>
    </sheetView>
  </sheetViews>
  <sheetFormatPr defaultColWidth="32.6640625" defaultRowHeight="12" x14ac:dyDescent="0.25"/>
  <cols>
    <col min="1" max="1" width="2.44140625" style="7" customWidth="1"/>
    <col min="2" max="2" width="14.109375" style="7" customWidth="1"/>
    <col min="3" max="3" width="25.44140625" style="20" customWidth="1"/>
    <col min="4" max="4" width="12.33203125" style="2" customWidth="1"/>
    <col min="5" max="7" width="15.5546875" style="2" customWidth="1"/>
    <col min="8" max="8" width="12.33203125" style="2" customWidth="1"/>
    <col min="9" max="10" width="15.5546875" style="2" customWidth="1"/>
    <col min="11" max="11" width="74.6640625" style="7" bestFit="1" customWidth="1"/>
    <col min="12" max="16384" width="32.6640625" style="7"/>
  </cols>
  <sheetData>
    <row r="1" spans="1:11" ht="14.4" x14ac:dyDescent="0.25">
      <c r="B1" s="198" t="s">
        <v>36</v>
      </c>
      <c r="C1" s="199"/>
      <c r="D1" s="199"/>
      <c r="E1" s="199"/>
      <c r="F1" s="199"/>
      <c r="G1" s="199"/>
      <c r="H1" s="199"/>
      <c r="I1" s="199"/>
      <c r="J1" s="200"/>
    </row>
    <row r="2" spans="1:11" ht="108" customHeight="1" x14ac:dyDescent="0.25">
      <c r="B2" s="202" t="s">
        <v>161</v>
      </c>
      <c r="C2" s="202"/>
      <c r="D2" s="202"/>
      <c r="E2" s="202"/>
      <c r="F2" s="202"/>
      <c r="G2" s="202"/>
      <c r="H2" s="202"/>
      <c r="I2" s="202"/>
      <c r="J2" s="202"/>
    </row>
    <row r="3" spans="1:11" ht="24.6" customHeight="1" x14ac:dyDescent="0.25">
      <c r="B3" s="63" t="s">
        <v>15</v>
      </c>
      <c r="C3" s="203" t="str">
        <f>'Cost Workbook Overview'!C3</f>
        <v>Bidder Name</v>
      </c>
      <c r="D3" s="203"/>
      <c r="E3" s="203"/>
      <c r="F3" s="203"/>
      <c r="G3" s="203"/>
      <c r="H3" s="203"/>
      <c r="I3" s="203"/>
      <c r="J3" s="203"/>
    </row>
    <row r="4" spans="1:11" x14ac:dyDescent="0.25">
      <c r="B4" s="8"/>
      <c r="C4" s="9"/>
      <c r="D4" s="9"/>
      <c r="E4" s="98"/>
      <c r="F4" s="98"/>
      <c r="G4" s="98"/>
      <c r="H4" s="98"/>
      <c r="K4" s="86"/>
    </row>
    <row r="5" spans="1:11" x14ac:dyDescent="0.25">
      <c r="B5" s="10"/>
      <c r="C5" s="10"/>
      <c r="D5" s="98"/>
      <c r="E5" s="98"/>
      <c r="F5" s="98"/>
      <c r="G5" s="98"/>
      <c r="H5" s="98"/>
      <c r="K5" s="86"/>
    </row>
    <row r="6" spans="1:11" ht="31.2" customHeight="1" x14ac:dyDescent="0.25">
      <c r="B6" s="205" t="s">
        <v>37</v>
      </c>
      <c r="C6" s="205"/>
      <c r="D6" s="205"/>
      <c r="E6" s="205"/>
      <c r="F6" s="205"/>
      <c r="G6" s="205"/>
      <c r="H6" s="201" t="s">
        <v>124</v>
      </c>
      <c r="I6" s="201"/>
      <c r="J6" s="201"/>
    </row>
    <row r="7" spans="1:11" ht="46.95" customHeight="1" x14ac:dyDescent="0.25">
      <c r="A7" s="11"/>
      <c r="B7" s="12" t="s">
        <v>17</v>
      </c>
      <c r="C7" s="12" t="s">
        <v>38</v>
      </c>
      <c r="D7" s="13" t="s">
        <v>39</v>
      </c>
      <c r="E7" s="12" t="s">
        <v>141</v>
      </c>
      <c r="F7" s="12" t="s">
        <v>142</v>
      </c>
      <c r="G7" s="12" t="s">
        <v>143</v>
      </c>
      <c r="H7" s="14" t="s">
        <v>39</v>
      </c>
      <c r="I7" s="15" t="s">
        <v>139</v>
      </c>
      <c r="J7" s="15" t="s">
        <v>140</v>
      </c>
    </row>
    <row r="8" spans="1:11" x14ac:dyDescent="0.25">
      <c r="B8" s="16">
        <v>1</v>
      </c>
      <c r="C8" s="17" t="s">
        <v>40</v>
      </c>
      <c r="D8" s="18">
        <v>0</v>
      </c>
      <c r="E8" s="164">
        <f>$D$8*12</f>
        <v>0</v>
      </c>
      <c r="F8" s="164">
        <f t="shared" ref="F8:G8" si="0">$D$8*12</f>
        <v>0</v>
      </c>
      <c r="G8" s="164">
        <f t="shared" si="0"/>
        <v>0</v>
      </c>
      <c r="H8" s="18">
        <v>0</v>
      </c>
      <c r="I8" s="164">
        <f>$H$8*12</f>
        <v>0</v>
      </c>
      <c r="J8" s="164">
        <f>$H$8*12</f>
        <v>0</v>
      </c>
    </row>
    <row r="9" spans="1:11" ht="13.95" customHeight="1" x14ac:dyDescent="0.25">
      <c r="B9" s="16">
        <v>2</v>
      </c>
      <c r="C9" s="19" t="s">
        <v>41</v>
      </c>
      <c r="D9" s="19"/>
      <c r="E9" s="99">
        <f>E8</f>
        <v>0</v>
      </c>
      <c r="F9" s="99">
        <f>F8</f>
        <v>0</v>
      </c>
      <c r="G9" s="99">
        <f>G8</f>
        <v>0</v>
      </c>
      <c r="H9" s="100"/>
      <c r="I9" s="101">
        <f>I8</f>
        <v>0</v>
      </c>
      <c r="J9" s="101">
        <f>J8</f>
        <v>0</v>
      </c>
    </row>
    <row r="10" spans="1:11" ht="14.4" customHeight="1" x14ac:dyDescent="0.25">
      <c r="B10" s="204"/>
      <c r="C10" s="204"/>
      <c r="D10" s="204"/>
      <c r="E10" s="204"/>
      <c r="F10" s="204"/>
      <c r="H10" s="197" t="s">
        <v>42</v>
      </c>
      <c r="I10" s="197"/>
      <c r="J10" s="102">
        <f>SUM(E9,F9,G9)</f>
        <v>0</v>
      </c>
    </row>
    <row r="11" spans="1:11" ht="14.4" customHeight="1" x14ac:dyDescent="0.25">
      <c r="E11" s="103"/>
      <c r="H11" s="197" t="s">
        <v>43</v>
      </c>
      <c r="I11" s="197"/>
      <c r="J11" s="102">
        <f>I9+J9</f>
        <v>0</v>
      </c>
    </row>
  </sheetData>
  <mergeCells count="8">
    <mergeCell ref="H10:I10"/>
    <mergeCell ref="H11:I11"/>
    <mergeCell ref="B1:J1"/>
    <mergeCell ref="H6:J6"/>
    <mergeCell ref="B2:J2"/>
    <mergeCell ref="C3:J3"/>
    <mergeCell ref="B10:F10"/>
    <mergeCell ref="B6:G6"/>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695E57-06E1-4D80-97FA-2C78EF2DA837}">
  <dimension ref="A1:S12"/>
  <sheetViews>
    <sheetView topLeftCell="B1" zoomScale="110" zoomScaleNormal="110" workbookViewId="0">
      <selection activeCell="I19" sqref="I19"/>
    </sheetView>
  </sheetViews>
  <sheetFormatPr defaultColWidth="32.6640625" defaultRowHeight="12" x14ac:dyDescent="0.25"/>
  <cols>
    <col min="1" max="1" width="2" style="7" customWidth="1"/>
    <col min="2" max="2" width="15.44140625" style="7" customWidth="1"/>
    <col min="3" max="3" width="27.109375" style="20" bestFit="1" customWidth="1"/>
    <col min="4" max="5" width="10.6640625" style="9" customWidth="1"/>
    <col min="6" max="8" width="14.109375" style="9" customWidth="1"/>
    <col min="9" max="11" width="19.44140625" style="9" customWidth="1"/>
    <col min="12" max="12" width="15.6640625" style="7" bestFit="1" customWidth="1"/>
    <col min="13" max="13" width="14.88671875" style="7" customWidth="1"/>
    <col min="14" max="14" width="11.5546875" style="7" customWidth="1"/>
    <col min="15" max="17" width="14.109375" style="7" customWidth="1"/>
    <col min="18" max="18" width="13.6640625" style="7" customWidth="1"/>
    <col min="19" max="19" width="16" style="7" customWidth="1"/>
    <col min="20" max="16384" width="32.6640625" style="7"/>
  </cols>
  <sheetData>
    <row r="1" spans="1:19" ht="15.6" x14ac:dyDescent="0.25">
      <c r="B1" s="209" t="s">
        <v>7</v>
      </c>
      <c r="C1" s="210"/>
      <c r="D1" s="210"/>
      <c r="E1" s="210"/>
      <c r="F1" s="210"/>
      <c r="G1" s="210"/>
      <c r="H1" s="210"/>
      <c r="I1" s="210"/>
      <c r="J1" s="210"/>
      <c r="K1" s="211"/>
    </row>
    <row r="2" spans="1:19" ht="104.4" customHeight="1" x14ac:dyDescent="0.25">
      <c r="B2" s="202" t="s">
        <v>162</v>
      </c>
      <c r="C2" s="202"/>
      <c r="D2" s="202"/>
      <c r="E2" s="202"/>
      <c r="F2" s="202"/>
      <c r="G2" s="202"/>
      <c r="H2" s="202"/>
      <c r="I2" s="202"/>
      <c r="J2" s="202"/>
      <c r="K2" s="202"/>
    </row>
    <row r="3" spans="1:19" ht="25.95" customHeight="1" x14ac:dyDescent="0.25">
      <c r="B3" s="63" t="s">
        <v>15</v>
      </c>
      <c r="C3" s="203" t="str">
        <f>'Cost Workbook Overview'!C3</f>
        <v>Bidder Name</v>
      </c>
      <c r="D3" s="203"/>
      <c r="E3" s="203"/>
      <c r="F3" s="203"/>
      <c r="G3" s="203"/>
      <c r="H3" s="203"/>
      <c r="I3" s="203"/>
      <c r="J3" s="203"/>
      <c r="K3" s="203"/>
    </row>
    <row r="4" spans="1:19" x14ac:dyDescent="0.25">
      <c r="B4" s="10"/>
      <c r="C4" s="10"/>
      <c r="D4" s="104"/>
      <c r="E4" s="104"/>
      <c r="F4" s="104"/>
      <c r="G4" s="104"/>
      <c r="H4" s="104"/>
      <c r="I4" s="104"/>
      <c r="J4" s="104"/>
    </row>
    <row r="5" spans="1:19" x14ac:dyDescent="0.25">
      <c r="B5" s="10"/>
      <c r="C5" s="10"/>
      <c r="D5" s="104"/>
      <c r="E5" s="104"/>
      <c r="F5" s="104"/>
      <c r="G5" s="104"/>
      <c r="H5" s="104"/>
      <c r="I5" s="104"/>
      <c r="J5" s="104"/>
    </row>
    <row r="6" spans="1:19" ht="28.95" customHeight="1" x14ac:dyDescent="0.25">
      <c r="B6" s="213" t="s">
        <v>117</v>
      </c>
      <c r="C6" s="213"/>
      <c r="D6" s="213"/>
      <c r="E6" s="213"/>
      <c r="F6" s="213"/>
      <c r="G6" s="213"/>
      <c r="H6" s="213"/>
      <c r="I6" s="206" t="s">
        <v>118</v>
      </c>
      <c r="J6" s="207"/>
      <c r="K6" s="208"/>
      <c r="L6" s="21"/>
      <c r="M6" s="21"/>
      <c r="N6" s="21"/>
      <c r="O6" s="21"/>
      <c r="P6" s="21"/>
      <c r="Q6" s="21"/>
      <c r="R6" s="21"/>
      <c r="S6" s="21"/>
    </row>
    <row r="7" spans="1:19" ht="36" x14ac:dyDescent="0.25">
      <c r="A7" s="11"/>
      <c r="B7" s="12" t="s">
        <v>17</v>
      </c>
      <c r="C7" s="12" t="s">
        <v>44</v>
      </c>
      <c r="D7" s="12" t="s">
        <v>45</v>
      </c>
      <c r="E7" s="12" t="s">
        <v>39</v>
      </c>
      <c r="F7" s="12" t="s">
        <v>46</v>
      </c>
      <c r="G7" s="12" t="s">
        <v>47</v>
      </c>
      <c r="H7" s="12" t="s">
        <v>48</v>
      </c>
      <c r="I7" s="15" t="s">
        <v>39</v>
      </c>
      <c r="J7" s="15" t="s">
        <v>137</v>
      </c>
      <c r="K7" s="15" t="s">
        <v>138</v>
      </c>
    </row>
    <row r="8" spans="1:19" x14ac:dyDescent="0.25">
      <c r="B8" s="16">
        <v>1</v>
      </c>
      <c r="C8" s="17" t="s">
        <v>49</v>
      </c>
      <c r="D8" s="22">
        <v>25</v>
      </c>
      <c r="E8" s="33">
        <v>0</v>
      </c>
      <c r="F8" s="105">
        <f>$D$8*$E$8*12</f>
        <v>0</v>
      </c>
      <c r="G8" s="105">
        <f t="shared" ref="G8:H8" si="0">$D$8*$E$8*12</f>
        <v>0</v>
      </c>
      <c r="H8" s="105">
        <f t="shared" si="0"/>
        <v>0</v>
      </c>
      <c r="I8" s="33">
        <v>0</v>
      </c>
      <c r="J8" s="105">
        <f>$D$8*I8*12</f>
        <v>0</v>
      </c>
      <c r="K8" s="105">
        <f>$D$8*I8*12</f>
        <v>0</v>
      </c>
    </row>
    <row r="9" spans="1:19" x14ac:dyDescent="0.25">
      <c r="B9" s="16">
        <v>2</v>
      </c>
      <c r="C9" s="17" t="s">
        <v>50</v>
      </c>
      <c r="D9" s="22">
        <v>6</v>
      </c>
      <c r="E9" s="33">
        <v>0</v>
      </c>
      <c r="F9" s="105">
        <f>$D$9*$E$9*12</f>
        <v>0</v>
      </c>
      <c r="G9" s="105">
        <f t="shared" ref="G9:H9" si="1">$D$9*$E$9*12</f>
        <v>0</v>
      </c>
      <c r="H9" s="105">
        <f t="shared" si="1"/>
        <v>0</v>
      </c>
      <c r="I9" s="33">
        <v>0</v>
      </c>
      <c r="J9" s="105">
        <f>$D$9*I9*12</f>
        <v>0</v>
      </c>
      <c r="K9" s="105">
        <f>$D$9*I9*12</f>
        <v>0</v>
      </c>
    </row>
    <row r="10" spans="1:19" ht="14.4" customHeight="1" x14ac:dyDescent="0.25">
      <c r="B10" s="16">
        <v>3</v>
      </c>
      <c r="C10" s="19" t="s">
        <v>51</v>
      </c>
      <c r="D10" s="212" t="s">
        <v>52</v>
      </c>
      <c r="E10" s="212"/>
      <c r="F10" s="106">
        <f>SUM(F8:F9)</f>
        <v>0</v>
      </c>
      <c r="G10" s="106">
        <f>SUM(G8:G9)</f>
        <v>0</v>
      </c>
      <c r="H10" s="106">
        <f>SUM(H8:H9)</f>
        <v>0</v>
      </c>
      <c r="I10" s="106"/>
      <c r="J10" s="106">
        <f>SUM(J8:J9)</f>
        <v>0</v>
      </c>
      <c r="K10" s="106">
        <f>SUM(K8:K9)</f>
        <v>0</v>
      </c>
    </row>
    <row r="11" spans="1:19" ht="13.2" customHeight="1" x14ac:dyDescent="0.25">
      <c r="C11" s="21"/>
      <c r="D11" s="107"/>
      <c r="E11" s="107"/>
      <c r="F11" s="107"/>
      <c r="G11" s="107"/>
      <c r="H11" s="107"/>
      <c r="I11" s="205" t="s">
        <v>42</v>
      </c>
      <c r="J11" s="205"/>
      <c r="K11" s="108">
        <f>SUM(F10,G10,H10)</f>
        <v>0</v>
      </c>
    </row>
    <row r="12" spans="1:19" ht="14.4" customHeight="1" x14ac:dyDescent="0.25">
      <c r="C12" s="21"/>
      <c r="D12" s="107"/>
      <c r="E12" s="107"/>
      <c r="F12" s="107"/>
      <c r="G12" s="107"/>
      <c r="H12" s="107"/>
      <c r="I12" s="205" t="s">
        <v>43</v>
      </c>
      <c r="J12" s="205"/>
      <c r="K12" s="108">
        <f>J10+K10</f>
        <v>0</v>
      </c>
    </row>
  </sheetData>
  <mergeCells count="8">
    <mergeCell ref="I11:J11"/>
    <mergeCell ref="I12:J12"/>
    <mergeCell ref="I6:K6"/>
    <mergeCell ref="B2:K2"/>
    <mergeCell ref="B1:K1"/>
    <mergeCell ref="D10:E10"/>
    <mergeCell ref="B6:H6"/>
    <mergeCell ref="C3:K3"/>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69D88C-B882-4622-B221-0907471C7402}">
  <dimension ref="A1:O12"/>
  <sheetViews>
    <sheetView zoomScaleNormal="100" workbookViewId="0">
      <selection activeCell="K22" sqref="K22"/>
    </sheetView>
  </sheetViews>
  <sheetFormatPr defaultColWidth="32.6640625" defaultRowHeight="12" x14ac:dyDescent="0.25"/>
  <cols>
    <col min="1" max="1" width="2" style="7" customWidth="1"/>
    <col min="2" max="2" width="14.88671875" style="7" customWidth="1"/>
    <col min="3" max="3" width="32.44140625" style="20" customWidth="1"/>
    <col min="4" max="4" width="10.33203125" style="57" bestFit="1" customWidth="1"/>
    <col min="5" max="5" width="10" style="57" bestFit="1" customWidth="1"/>
    <col min="6" max="8" width="13" style="57" bestFit="1" customWidth="1"/>
    <col min="9" max="11" width="14.6640625" style="57" customWidth="1"/>
    <col min="12" max="13" width="14.109375" style="7" customWidth="1"/>
    <col min="14" max="14" width="13.6640625" style="7" customWidth="1"/>
    <col min="15" max="15" width="16" style="7" customWidth="1"/>
    <col min="16" max="16384" width="32.6640625" style="7"/>
  </cols>
  <sheetData>
    <row r="1" spans="1:15" ht="15.6" x14ac:dyDescent="0.25">
      <c r="B1" s="23" t="s">
        <v>8</v>
      </c>
      <c r="C1" s="23"/>
      <c r="D1" s="109"/>
      <c r="E1" s="109"/>
      <c r="F1" s="109"/>
      <c r="G1" s="109"/>
      <c r="H1" s="109"/>
      <c r="I1" s="109"/>
      <c r="J1" s="109"/>
      <c r="K1" s="109"/>
    </row>
    <row r="2" spans="1:15" ht="102" customHeight="1" x14ac:dyDescent="0.25">
      <c r="B2" s="215" t="s">
        <v>163</v>
      </c>
      <c r="C2" s="215"/>
      <c r="D2" s="215"/>
      <c r="E2" s="215"/>
      <c r="F2" s="215"/>
      <c r="G2" s="215"/>
      <c r="H2" s="215"/>
      <c r="I2" s="215"/>
      <c r="J2" s="215"/>
      <c r="K2" s="215"/>
    </row>
    <row r="3" spans="1:15" ht="22.95" customHeight="1" x14ac:dyDescent="0.25">
      <c r="B3" s="63" t="s">
        <v>15</v>
      </c>
      <c r="C3" s="203" t="str">
        <f>'Cost Workbook Overview'!C3</f>
        <v>Bidder Name</v>
      </c>
      <c r="D3" s="203"/>
      <c r="E3" s="203"/>
      <c r="F3" s="203"/>
      <c r="G3" s="203"/>
      <c r="H3" s="203"/>
      <c r="I3" s="203"/>
      <c r="J3" s="203"/>
      <c r="K3" s="203"/>
    </row>
    <row r="4" spans="1:15" x14ac:dyDescent="0.25">
      <c r="B4" s="10"/>
      <c r="C4" s="10"/>
      <c r="D4" s="110"/>
      <c r="E4" s="110"/>
      <c r="F4" s="110"/>
      <c r="G4" s="110"/>
      <c r="H4" s="110"/>
    </row>
    <row r="5" spans="1:15" x14ac:dyDescent="0.25">
      <c r="B5" s="10"/>
      <c r="C5" s="10"/>
      <c r="D5" s="110"/>
      <c r="E5" s="110"/>
      <c r="F5" s="110"/>
      <c r="G5" s="110"/>
      <c r="H5" s="110"/>
    </row>
    <row r="6" spans="1:15" ht="30" customHeight="1" x14ac:dyDescent="0.25">
      <c r="B6" s="213" t="s">
        <v>53</v>
      </c>
      <c r="C6" s="213"/>
      <c r="D6" s="213"/>
      <c r="E6" s="213"/>
      <c r="F6" s="213"/>
      <c r="G6" s="213"/>
      <c r="H6" s="213"/>
      <c r="I6" s="216" t="s">
        <v>123</v>
      </c>
      <c r="J6" s="216"/>
      <c r="K6" s="216"/>
      <c r="L6" s="21"/>
      <c r="M6" s="21"/>
      <c r="N6" s="21"/>
      <c r="O6" s="21"/>
    </row>
    <row r="7" spans="1:15" ht="48" x14ac:dyDescent="0.25">
      <c r="A7" s="11"/>
      <c r="B7" s="12" t="s">
        <v>17</v>
      </c>
      <c r="C7" s="12" t="s">
        <v>44</v>
      </c>
      <c r="D7" s="12" t="s">
        <v>54</v>
      </c>
      <c r="E7" s="12" t="s">
        <v>55</v>
      </c>
      <c r="F7" s="12" t="s">
        <v>46</v>
      </c>
      <c r="G7" s="12" t="s">
        <v>47</v>
      </c>
      <c r="H7" s="12" t="s">
        <v>48</v>
      </c>
      <c r="I7" s="15" t="s">
        <v>39</v>
      </c>
      <c r="J7" s="15" t="s">
        <v>137</v>
      </c>
      <c r="K7" s="15" t="s">
        <v>138</v>
      </c>
    </row>
    <row r="8" spans="1:15" ht="60" x14ac:dyDescent="0.25">
      <c r="B8" s="22">
        <v>1</v>
      </c>
      <c r="C8" s="17" t="s">
        <v>56</v>
      </c>
      <c r="D8" s="24">
        <v>8</v>
      </c>
      <c r="E8" s="33">
        <v>0</v>
      </c>
      <c r="F8" s="105">
        <f>D8*E8*12</f>
        <v>0</v>
      </c>
      <c r="G8" s="105">
        <f>D8*E8*12</f>
        <v>0</v>
      </c>
      <c r="H8" s="105">
        <f>D8*E8*12</f>
        <v>0</v>
      </c>
      <c r="I8" s="33">
        <v>0</v>
      </c>
      <c r="J8" s="105">
        <f>$D$8*I8*12</f>
        <v>0</v>
      </c>
      <c r="K8" s="105">
        <f>$D$8*I8*12</f>
        <v>0</v>
      </c>
    </row>
    <row r="9" spans="1:15" x14ac:dyDescent="0.25">
      <c r="B9" s="16">
        <v>2</v>
      </c>
      <c r="C9" s="19" t="s">
        <v>41</v>
      </c>
      <c r="D9" s="25"/>
      <c r="E9" s="25"/>
      <c r="F9" s="111">
        <f>F8</f>
        <v>0</v>
      </c>
      <c r="G9" s="111">
        <f>G8</f>
        <v>0</v>
      </c>
      <c r="H9" s="111">
        <f>H8</f>
        <v>0</v>
      </c>
      <c r="I9" s="25"/>
      <c r="J9" s="111">
        <f>J8</f>
        <v>0</v>
      </c>
      <c r="K9" s="111">
        <f>K8</f>
        <v>0</v>
      </c>
    </row>
    <row r="10" spans="1:15" ht="14.4" customHeight="1" x14ac:dyDescent="0.25">
      <c r="B10" s="204"/>
      <c r="C10" s="204"/>
      <c r="D10" s="204"/>
      <c r="E10" s="204"/>
      <c r="F10" s="204"/>
      <c r="G10" s="204"/>
      <c r="H10" s="112"/>
      <c r="I10" s="214" t="s">
        <v>42</v>
      </c>
      <c r="J10" s="214"/>
      <c r="K10" s="113">
        <f>SUM(F9,G9,H9)</f>
        <v>0</v>
      </c>
    </row>
    <row r="11" spans="1:15" ht="14.4" customHeight="1" x14ac:dyDescent="0.25">
      <c r="F11" s="114"/>
      <c r="I11" s="214" t="s">
        <v>43</v>
      </c>
      <c r="J11" s="214"/>
      <c r="K11" s="115">
        <f>J9+K9</f>
        <v>0</v>
      </c>
    </row>
    <row r="12" spans="1:15" x14ac:dyDescent="0.25">
      <c r="F12" s="114"/>
    </row>
  </sheetData>
  <mergeCells count="7">
    <mergeCell ref="I11:J11"/>
    <mergeCell ref="I10:J10"/>
    <mergeCell ref="C3:K3"/>
    <mergeCell ref="B2:K2"/>
    <mergeCell ref="I6:K6"/>
    <mergeCell ref="B6:H6"/>
    <mergeCell ref="B10:G10"/>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1A4C86-96C1-4615-96B5-6AF3B18421B0}">
  <dimension ref="A1:K49"/>
  <sheetViews>
    <sheetView topLeftCell="B5" zoomScaleNormal="100" workbookViewId="0">
      <selection activeCell="M24" sqref="M24"/>
    </sheetView>
  </sheetViews>
  <sheetFormatPr defaultColWidth="32.6640625" defaultRowHeight="12" x14ac:dyDescent="0.25"/>
  <cols>
    <col min="1" max="1" width="2" style="7" customWidth="1"/>
    <col min="2" max="2" width="14.44140625" style="7" customWidth="1"/>
    <col min="3" max="3" width="43.33203125" style="20" customWidth="1"/>
    <col min="4" max="5" width="10.6640625" style="9" customWidth="1"/>
    <col min="6" max="8" width="15.6640625" style="9" customWidth="1"/>
    <col min="9" max="9" width="10.6640625" style="9" customWidth="1"/>
    <col min="10" max="11" width="15.6640625" style="9" customWidth="1"/>
    <col min="12" max="12" width="6" style="7" bestFit="1" customWidth="1"/>
    <col min="13" max="16384" width="32.6640625" style="7"/>
  </cols>
  <sheetData>
    <row r="1" spans="1:11" ht="15.6" x14ac:dyDescent="0.25">
      <c r="B1" s="222" t="s">
        <v>57</v>
      </c>
      <c r="C1" s="222"/>
      <c r="D1" s="222"/>
      <c r="E1" s="222"/>
      <c r="F1" s="222"/>
      <c r="G1" s="222"/>
      <c r="H1" s="222"/>
      <c r="I1" s="222"/>
      <c r="J1" s="222"/>
      <c r="K1" s="222"/>
    </row>
    <row r="2" spans="1:11" ht="97.2" customHeight="1" x14ac:dyDescent="0.25">
      <c r="B2" s="202" t="s">
        <v>164</v>
      </c>
      <c r="C2" s="202"/>
      <c r="D2" s="202"/>
      <c r="E2" s="202"/>
      <c r="F2" s="202"/>
      <c r="G2" s="202"/>
      <c r="H2" s="202"/>
      <c r="I2" s="202"/>
      <c r="J2" s="202"/>
      <c r="K2" s="202"/>
    </row>
    <row r="3" spans="1:11" ht="28.95" customHeight="1" x14ac:dyDescent="0.25">
      <c r="B3" s="64" t="s">
        <v>15</v>
      </c>
      <c r="C3" s="223" t="str">
        <f>'Cost Workbook Overview'!C3</f>
        <v>Bidder Name</v>
      </c>
      <c r="D3" s="223"/>
      <c r="E3" s="223"/>
      <c r="F3" s="223"/>
      <c r="G3" s="223"/>
      <c r="H3" s="223"/>
      <c r="I3" s="223"/>
      <c r="J3" s="223"/>
      <c r="K3" s="223"/>
    </row>
    <row r="4" spans="1:11" x14ac:dyDescent="0.25">
      <c r="B4" s="10"/>
      <c r="C4" s="10"/>
      <c r="D4" s="104"/>
      <c r="E4" s="104"/>
      <c r="F4" s="104"/>
    </row>
    <row r="5" spans="1:11" x14ac:dyDescent="0.25">
      <c r="B5" s="10"/>
      <c r="C5" s="10"/>
      <c r="D5" s="104"/>
      <c r="E5" s="104"/>
      <c r="F5" s="104"/>
    </row>
    <row r="6" spans="1:11" ht="28.2" customHeight="1" x14ac:dyDescent="0.25">
      <c r="B6" s="230" t="s">
        <v>125</v>
      </c>
      <c r="C6" s="231"/>
      <c r="D6" s="231"/>
      <c r="E6" s="231"/>
      <c r="F6" s="231"/>
      <c r="G6" s="231"/>
      <c r="H6" s="232"/>
      <c r="I6" s="201" t="s">
        <v>127</v>
      </c>
      <c r="J6" s="201"/>
      <c r="K6" s="201"/>
    </row>
    <row r="7" spans="1:11" ht="41.4" customHeight="1" x14ac:dyDescent="0.25">
      <c r="B7" s="12" t="s">
        <v>17</v>
      </c>
      <c r="C7" s="12" t="s">
        <v>44</v>
      </c>
      <c r="D7" s="12" t="s">
        <v>129</v>
      </c>
      <c r="E7" s="12" t="s">
        <v>39</v>
      </c>
      <c r="F7" s="12" t="s">
        <v>58</v>
      </c>
      <c r="G7" s="12" t="s">
        <v>133</v>
      </c>
      <c r="H7" s="12" t="s">
        <v>134</v>
      </c>
      <c r="I7" s="15" t="s">
        <v>39</v>
      </c>
      <c r="J7" s="15" t="s">
        <v>135</v>
      </c>
      <c r="K7" s="15" t="s">
        <v>136</v>
      </c>
    </row>
    <row r="8" spans="1:11" x14ac:dyDescent="0.25">
      <c r="A8" s="11"/>
      <c r="B8" s="26">
        <v>1</v>
      </c>
      <c r="C8" s="27" t="s">
        <v>59</v>
      </c>
      <c r="D8" s="116"/>
      <c r="E8" s="117"/>
      <c r="F8" s="117"/>
      <c r="G8" s="117"/>
      <c r="H8" s="117"/>
      <c r="I8" s="117"/>
      <c r="J8" s="117"/>
      <c r="K8" s="117"/>
    </row>
    <row r="9" spans="1:11" x14ac:dyDescent="0.25">
      <c r="B9" s="28">
        <v>2</v>
      </c>
      <c r="C9" s="29" t="s">
        <v>60</v>
      </c>
      <c r="D9" s="22">
        <v>1</v>
      </c>
      <c r="E9" s="33">
        <v>0</v>
      </c>
      <c r="F9" s="32">
        <f>(D9*E9)</f>
        <v>0</v>
      </c>
      <c r="G9" s="32">
        <f>D9*E9</f>
        <v>0</v>
      </c>
      <c r="H9" s="32">
        <f>D9*E9</f>
        <v>0</v>
      </c>
      <c r="I9" s="33">
        <v>0</v>
      </c>
      <c r="J9" s="32">
        <f>$D$9*I9</f>
        <v>0</v>
      </c>
      <c r="K9" s="32">
        <f>I9*D9</f>
        <v>0</v>
      </c>
    </row>
    <row r="10" spans="1:11" x14ac:dyDescent="0.25">
      <c r="B10" s="28">
        <v>3</v>
      </c>
      <c r="C10" s="29" t="s">
        <v>61</v>
      </c>
      <c r="D10" s="22">
        <v>325</v>
      </c>
      <c r="E10" s="33">
        <v>0</v>
      </c>
      <c r="F10" s="32">
        <f>(D10*E10)</f>
        <v>0</v>
      </c>
      <c r="G10" s="32">
        <f t="shared" ref="G10:G11" si="0">D10*E10</f>
        <v>0</v>
      </c>
      <c r="H10" s="32">
        <f t="shared" ref="H10:H11" si="1">D10*E10</f>
        <v>0</v>
      </c>
      <c r="I10" s="33">
        <v>0</v>
      </c>
      <c r="J10" s="32">
        <f>$D$10*I10</f>
        <v>0</v>
      </c>
      <c r="K10" s="32">
        <f>D10*I10</f>
        <v>0</v>
      </c>
    </row>
    <row r="11" spans="1:11" x14ac:dyDescent="0.25">
      <c r="B11" s="28">
        <v>4</v>
      </c>
      <c r="C11" s="29" t="s">
        <v>62</v>
      </c>
      <c r="D11" s="22">
        <v>325</v>
      </c>
      <c r="E11" s="33">
        <v>0</v>
      </c>
      <c r="F11" s="32">
        <f>(D11*E11)</f>
        <v>0</v>
      </c>
      <c r="G11" s="32">
        <f t="shared" si="0"/>
        <v>0</v>
      </c>
      <c r="H11" s="32">
        <f t="shared" si="1"/>
        <v>0</v>
      </c>
      <c r="I11" s="33">
        <v>0</v>
      </c>
      <c r="J11" s="32">
        <f>$D$11*I11</f>
        <v>0</v>
      </c>
      <c r="K11" s="32">
        <f>D11*I11</f>
        <v>0</v>
      </c>
    </row>
    <row r="12" spans="1:11" x14ac:dyDescent="0.25">
      <c r="B12" s="30"/>
      <c r="C12" s="226" t="s">
        <v>126</v>
      </c>
      <c r="D12" s="227"/>
      <c r="E12" s="228"/>
      <c r="F12" s="118">
        <f>SUM(F9:F11)</f>
        <v>0</v>
      </c>
      <c r="G12" s="118">
        <f>SUM(G9:G11)</f>
        <v>0</v>
      </c>
      <c r="H12" s="118">
        <f>SUM(H9:H11)</f>
        <v>0</v>
      </c>
      <c r="I12" s="119"/>
      <c r="J12" s="118">
        <f>SUM(J9:J11)</f>
        <v>0</v>
      </c>
      <c r="K12" s="118">
        <f>SUM(K9:K11)</f>
        <v>0</v>
      </c>
    </row>
    <row r="13" spans="1:11" x14ac:dyDescent="0.25">
      <c r="B13" s="26">
        <v>5</v>
      </c>
      <c r="C13" s="27" t="s">
        <v>63</v>
      </c>
      <c r="D13" s="47"/>
      <c r="E13" s="25"/>
      <c r="F13" s="117"/>
      <c r="G13" s="117"/>
      <c r="H13" s="117"/>
      <c r="I13" s="117"/>
      <c r="J13" s="117"/>
      <c r="K13" s="117"/>
    </row>
    <row r="14" spans="1:11" x14ac:dyDescent="0.25">
      <c r="B14" s="28">
        <v>6</v>
      </c>
      <c r="C14" s="29" t="s">
        <v>64</v>
      </c>
      <c r="D14" s="22">
        <v>7</v>
      </c>
      <c r="E14" s="33">
        <v>0</v>
      </c>
      <c r="F14" s="32">
        <f>(D14*E14)</f>
        <v>0</v>
      </c>
      <c r="G14" s="32">
        <f>D14*E14</f>
        <v>0</v>
      </c>
      <c r="H14" s="32">
        <f>D14*E14</f>
        <v>0</v>
      </c>
      <c r="I14" s="33">
        <v>0</v>
      </c>
      <c r="J14" s="32">
        <f>D14*I14</f>
        <v>0</v>
      </c>
      <c r="K14" s="32">
        <f>D14*I14</f>
        <v>0</v>
      </c>
    </row>
    <row r="15" spans="1:11" x14ac:dyDescent="0.25">
      <c r="B15" s="28">
        <v>7</v>
      </c>
      <c r="C15" s="29" t="s">
        <v>65</v>
      </c>
      <c r="D15" s="22">
        <v>10</v>
      </c>
      <c r="E15" s="33">
        <v>0</v>
      </c>
      <c r="F15" s="32">
        <f>(D15*E15)</f>
        <v>0</v>
      </c>
      <c r="G15" s="32">
        <f t="shared" ref="G15:G16" si="2">D15*E15</f>
        <v>0</v>
      </c>
      <c r="H15" s="32">
        <f t="shared" ref="H15:H16" si="3">D15*E15</f>
        <v>0</v>
      </c>
      <c r="I15" s="33">
        <v>0</v>
      </c>
      <c r="J15" s="32">
        <f>D15*I15</f>
        <v>0</v>
      </c>
      <c r="K15" s="32">
        <f>D15*I15</f>
        <v>0</v>
      </c>
    </row>
    <row r="16" spans="1:11" x14ac:dyDescent="0.25">
      <c r="B16" s="28">
        <v>8</v>
      </c>
      <c r="C16" s="29" t="s">
        <v>66</v>
      </c>
      <c r="D16" s="22">
        <v>250</v>
      </c>
      <c r="E16" s="33">
        <v>0</v>
      </c>
      <c r="F16" s="32">
        <f>(D16*E16)</f>
        <v>0</v>
      </c>
      <c r="G16" s="32">
        <f t="shared" si="2"/>
        <v>0</v>
      </c>
      <c r="H16" s="32">
        <f t="shared" si="3"/>
        <v>0</v>
      </c>
      <c r="I16" s="33">
        <v>0</v>
      </c>
      <c r="J16" s="32">
        <f>D16*I16</f>
        <v>0</v>
      </c>
      <c r="K16" s="32">
        <f>D16*I16</f>
        <v>0</v>
      </c>
    </row>
    <row r="17" spans="2:11" x14ac:dyDescent="0.25">
      <c r="B17" s="30"/>
      <c r="C17" s="229" t="s">
        <v>126</v>
      </c>
      <c r="D17" s="229"/>
      <c r="E17" s="229"/>
      <c r="F17" s="118">
        <f>SUM(F14:F16)</f>
        <v>0</v>
      </c>
      <c r="G17" s="118">
        <f>SUM(G14:G16)</f>
        <v>0</v>
      </c>
      <c r="H17" s="118">
        <f>SUM(H14:H16)</f>
        <v>0</v>
      </c>
      <c r="I17" s="118"/>
      <c r="J17" s="118">
        <f>SUM(J14:J16)</f>
        <v>0</v>
      </c>
      <c r="K17" s="118">
        <f>SUM(K14:K16)</f>
        <v>0</v>
      </c>
    </row>
    <row r="18" spans="2:11" x14ac:dyDescent="0.25">
      <c r="B18" s="26">
        <v>9</v>
      </c>
      <c r="C18" s="27" t="s">
        <v>67</v>
      </c>
      <c r="D18" s="221"/>
      <c r="E18" s="221"/>
      <c r="F18" s="117"/>
      <c r="G18" s="117"/>
      <c r="H18" s="117"/>
      <c r="I18" s="117"/>
      <c r="J18" s="117"/>
      <c r="K18" s="117"/>
    </row>
    <row r="19" spans="2:11" x14ac:dyDescent="0.25">
      <c r="B19" s="28">
        <v>10</v>
      </c>
      <c r="C19" s="31" t="s">
        <v>68</v>
      </c>
      <c r="D19" s="22">
        <v>24000</v>
      </c>
      <c r="E19" s="33">
        <v>0</v>
      </c>
      <c r="F19" s="32">
        <f>D19*E19</f>
        <v>0</v>
      </c>
      <c r="G19" s="32">
        <f>D19*E19</f>
        <v>0</v>
      </c>
      <c r="H19" s="32">
        <f>D19*E19</f>
        <v>0</v>
      </c>
      <c r="I19" s="33">
        <v>0</v>
      </c>
      <c r="J19" s="32">
        <f>D19*I19</f>
        <v>0</v>
      </c>
      <c r="K19" s="32">
        <f>D19*I19</f>
        <v>0</v>
      </c>
    </row>
    <row r="20" spans="2:11" ht="24" x14ac:dyDescent="0.25">
      <c r="B20" s="28">
        <v>11</v>
      </c>
      <c r="C20" s="31" t="s">
        <v>69</v>
      </c>
      <c r="D20" s="22">
        <v>8</v>
      </c>
      <c r="E20" s="33">
        <v>0</v>
      </c>
      <c r="F20" s="32">
        <f>D20*E20</f>
        <v>0</v>
      </c>
      <c r="G20" s="32">
        <f>D20*E20</f>
        <v>0</v>
      </c>
      <c r="H20" s="32">
        <f>D20*E20</f>
        <v>0</v>
      </c>
      <c r="I20" s="33">
        <v>0</v>
      </c>
      <c r="J20" s="32">
        <f>D20*I20</f>
        <v>0</v>
      </c>
      <c r="K20" s="32">
        <f>I20*D20</f>
        <v>0</v>
      </c>
    </row>
    <row r="21" spans="2:11" x14ac:dyDescent="0.25">
      <c r="B21" s="30"/>
      <c r="C21" s="229" t="s">
        <v>126</v>
      </c>
      <c r="D21" s="229"/>
      <c r="E21" s="229"/>
      <c r="F21" s="118">
        <f>SUM(F19:F20)</f>
        <v>0</v>
      </c>
      <c r="G21" s="118">
        <f>SUM(G19:G20)</f>
        <v>0</v>
      </c>
      <c r="H21" s="118">
        <f>SUM(H19:H20)</f>
        <v>0</v>
      </c>
      <c r="I21" s="118"/>
      <c r="J21" s="118">
        <f>SUM(J19:J20)</f>
        <v>0</v>
      </c>
      <c r="K21" s="118">
        <f>SUM(K19:K20)</f>
        <v>0</v>
      </c>
    </row>
    <row r="22" spans="2:11" x14ac:dyDescent="0.25">
      <c r="B22" s="26">
        <v>12</v>
      </c>
      <c r="C22" s="27" t="s">
        <v>70</v>
      </c>
      <c r="D22" s="221"/>
      <c r="E22" s="221"/>
      <c r="F22" s="117"/>
      <c r="G22" s="117"/>
      <c r="H22" s="117"/>
      <c r="I22" s="117"/>
      <c r="J22" s="117"/>
      <c r="K22" s="117"/>
    </row>
    <row r="23" spans="2:11" ht="24" x14ac:dyDescent="0.25">
      <c r="B23" s="28">
        <v>13</v>
      </c>
      <c r="C23" s="29" t="s">
        <v>71</v>
      </c>
      <c r="D23" s="66">
        <v>1900000</v>
      </c>
      <c r="E23" s="33">
        <v>0</v>
      </c>
      <c r="F23" s="32">
        <f>(D23*E23)</f>
        <v>0</v>
      </c>
      <c r="G23" s="32">
        <f>D23*E23</f>
        <v>0</v>
      </c>
      <c r="H23" s="32">
        <f>D23*E23</f>
        <v>0</v>
      </c>
      <c r="I23" s="33">
        <v>0</v>
      </c>
      <c r="J23" s="32">
        <f>D23*I23</f>
        <v>0</v>
      </c>
      <c r="K23" s="32">
        <f>D23*I23</f>
        <v>0</v>
      </c>
    </row>
    <row r="24" spans="2:11" x14ac:dyDescent="0.25">
      <c r="B24" s="28">
        <v>14</v>
      </c>
      <c r="C24" s="29" t="s">
        <v>72</v>
      </c>
      <c r="D24" s="22">
        <v>4</v>
      </c>
      <c r="E24" s="33">
        <v>0</v>
      </c>
      <c r="F24" s="32">
        <f t="shared" ref="F24:F27" si="4">(D24*E24)</f>
        <v>0</v>
      </c>
      <c r="G24" s="32">
        <f t="shared" ref="G24:G27" si="5">D24*E24</f>
        <v>0</v>
      </c>
      <c r="H24" s="32">
        <f t="shared" ref="H24:H27" si="6">D24*E24</f>
        <v>0</v>
      </c>
      <c r="I24" s="33">
        <v>0</v>
      </c>
      <c r="J24" s="32">
        <f>D24*I24</f>
        <v>0</v>
      </c>
      <c r="K24" s="32">
        <f>I24*D24</f>
        <v>0</v>
      </c>
    </row>
    <row r="25" spans="2:11" ht="24" x14ac:dyDescent="0.25">
      <c r="B25" s="28">
        <v>15</v>
      </c>
      <c r="C25" s="29" t="s">
        <v>73</v>
      </c>
      <c r="D25" s="22">
        <v>1</v>
      </c>
      <c r="E25" s="33">
        <v>0</v>
      </c>
      <c r="F25" s="32">
        <f t="shared" si="4"/>
        <v>0</v>
      </c>
      <c r="G25" s="32">
        <f t="shared" si="5"/>
        <v>0</v>
      </c>
      <c r="H25" s="32">
        <f t="shared" si="6"/>
        <v>0</v>
      </c>
      <c r="I25" s="33">
        <v>0</v>
      </c>
      <c r="J25" s="32">
        <f>D25*I25</f>
        <v>0</v>
      </c>
      <c r="K25" s="32">
        <f>I25*D25</f>
        <v>0</v>
      </c>
    </row>
    <row r="26" spans="2:11" x14ac:dyDescent="0.25">
      <c r="B26" s="28">
        <v>16</v>
      </c>
      <c r="C26" s="29" t="s">
        <v>74</v>
      </c>
      <c r="D26" s="22">
        <v>150</v>
      </c>
      <c r="E26" s="33">
        <v>0</v>
      </c>
      <c r="F26" s="32">
        <f t="shared" si="4"/>
        <v>0</v>
      </c>
      <c r="G26" s="32">
        <f t="shared" si="5"/>
        <v>0</v>
      </c>
      <c r="H26" s="32">
        <f t="shared" si="6"/>
        <v>0</v>
      </c>
      <c r="I26" s="33">
        <v>0</v>
      </c>
      <c r="J26" s="32">
        <f>D26*I26</f>
        <v>0</v>
      </c>
      <c r="K26" s="32">
        <f>I26*D26</f>
        <v>0</v>
      </c>
    </row>
    <row r="27" spans="2:11" ht="24" x14ac:dyDescent="0.25">
      <c r="B27" s="28">
        <v>17</v>
      </c>
      <c r="C27" s="29" t="s">
        <v>75</v>
      </c>
      <c r="D27" s="22">
        <v>1</v>
      </c>
      <c r="E27" s="33">
        <v>0</v>
      </c>
      <c r="F27" s="32">
        <f t="shared" si="4"/>
        <v>0</v>
      </c>
      <c r="G27" s="32">
        <f t="shared" si="5"/>
        <v>0</v>
      </c>
      <c r="H27" s="32">
        <f t="shared" si="6"/>
        <v>0</v>
      </c>
      <c r="I27" s="33">
        <v>0</v>
      </c>
      <c r="J27" s="32">
        <f>D27*I27</f>
        <v>0</v>
      </c>
      <c r="K27" s="32">
        <f>I27*D27</f>
        <v>0</v>
      </c>
    </row>
    <row r="28" spans="2:11" x14ac:dyDescent="0.25">
      <c r="B28" s="30"/>
      <c r="C28" s="229" t="s">
        <v>126</v>
      </c>
      <c r="D28" s="229"/>
      <c r="E28" s="229"/>
      <c r="F28" s="118">
        <f>SUM(F23:F27)</f>
        <v>0</v>
      </c>
      <c r="G28" s="118">
        <f>SUM(G23:G27)</f>
        <v>0</v>
      </c>
      <c r="H28" s="118">
        <f>SUM(H23:H27)</f>
        <v>0</v>
      </c>
      <c r="I28" s="118"/>
      <c r="J28" s="118">
        <f>SUM(J23:J27)</f>
        <v>0</v>
      </c>
      <c r="K28" s="118">
        <f>SUM(K23:K27)</f>
        <v>0</v>
      </c>
    </row>
    <row r="29" spans="2:11" x14ac:dyDescent="0.25">
      <c r="B29" s="26">
        <v>18</v>
      </c>
      <c r="C29" s="27" t="s">
        <v>76</v>
      </c>
      <c r="D29" s="47"/>
      <c r="E29" s="25"/>
      <c r="F29" s="117"/>
      <c r="G29" s="117"/>
      <c r="H29" s="117"/>
      <c r="I29" s="117"/>
      <c r="J29" s="117"/>
      <c r="K29" s="117"/>
    </row>
    <row r="30" spans="2:11" x14ac:dyDescent="0.25">
      <c r="B30" s="28">
        <v>19</v>
      </c>
      <c r="C30" s="29" t="s">
        <v>77</v>
      </c>
      <c r="D30" s="22">
        <v>1</v>
      </c>
      <c r="E30" s="33">
        <v>0</v>
      </c>
      <c r="F30" s="32">
        <f>D30*E30</f>
        <v>0</v>
      </c>
      <c r="G30" s="32">
        <f t="shared" ref="G30" si="7">D30*E30</f>
        <v>0</v>
      </c>
      <c r="H30" s="32">
        <f t="shared" ref="H30" si="8">D30*E30</f>
        <v>0</v>
      </c>
      <c r="I30" s="33">
        <v>0</v>
      </c>
      <c r="J30" s="32">
        <f>D30*I30</f>
        <v>0</v>
      </c>
      <c r="K30" s="32">
        <f>I30*D30</f>
        <v>0</v>
      </c>
    </row>
    <row r="31" spans="2:11" x14ac:dyDescent="0.25">
      <c r="B31" s="30"/>
      <c r="C31" s="229" t="s">
        <v>126</v>
      </c>
      <c r="D31" s="229"/>
      <c r="E31" s="229"/>
      <c r="F31" s="118">
        <f>F30</f>
        <v>0</v>
      </c>
      <c r="G31" s="118">
        <f>G30</f>
        <v>0</v>
      </c>
      <c r="H31" s="118">
        <f>H30</f>
        <v>0</v>
      </c>
      <c r="I31" s="118"/>
      <c r="J31" s="118">
        <f>SUM(J30)</f>
        <v>0</v>
      </c>
      <c r="K31" s="118">
        <f>SUM(K30)</f>
        <v>0</v>
      </c>
    </row>
    <row r="32" spans="2:11" x14ac:dyDescent="0.25">
      <c r="B32" s="26">
        <v>20</v>
      </c>
      <c r="C32" s="27" t="s">
        <v>78</v>
      </c>
      <c r="D32" s="47"/>
      <c r="E32" s="25"/>
      <c r="F32" s="117"/>
      <c r="G32" s="117"/>
      <c r="H32" s="117"/>
      <c r="I32" s="117"/>
      <c r="J32" s="117"/>
      <c r="K32" s="117"/>
    </row>
    <row r="33" spans="2:11" x14ac:dyDescent="0.25">
      <c r="B33" s="28">
        <v>21</v>
      </c>
      <c r="C33" s="29" t="s">
        <v>79</v>
      </c>
      <c r="D33" s="22">
        <v>44</v>
      </c>
      <c r="E33" s="33">
        <v>0</v>
      </c>
      <c r="F33" s="32">
        <f>D33*E33</f>
        <v>0</v>
      </c>
      <c r="G33" s="32">
        <f t="shared" ref="G33" si="9">D33*E33</f>
        <v>0</v>
      </c>
      <c r="H33" s="32">
        <f t="shared" ref="H33" si="10">D33*E33</f>
        <v>0</v>
      </c>
      <c r="I33" s="33">
        <v>0</v>
      </c>
      <c r="J33" s="32">
        <f>D33*I33</f>
        <v>0</v>
      </c>
      <c r="K33" s="32">
        <f>I33*D33</f>
        <v>0</v>
      </c>
    </row>
    <row r="34" spans="2:11" x14ac:dyDescent="0.25">
      <c r="B34" s="30"/>
      <c r="C34" s="229" t="s">
        <v>126</v>
      </c>
      <c r="D34" s="229"/>
      <c r="E34" s="229"/>
      <c r="F34" s="118">
        <f>F33</f>
        <v>0</v>
      </c>
      <c r="G34" s="118">
        <f>G33</f>
        <v>0</v>
      </c>
      <c r="H34" s="118">
        <f>H33</f>
        <v>0</v>
      </c>
      <c r="I34" s="118"/>
      <c r="J34" s="118">
        <f>SUM(J33)</f>
        <v>0</v>
      </c>
      <c r="K34" s="118">
        <f>SUM(K33)</f>
        <v>0</v>
      </c>
    </row>
    <row r="35" spans="2:11" x14ac:dyDescent="0.25">
      <c r="B35" s="26">
        <v>22</v>
      </c>
      <c r="C35" s="27" t="s">
        <v>80</v>
      </c>
      <c r="D35" s="47"/>
      <c r="E35" s="25"/>
      <c r="F35" s="117"/>
      <c r="G35" s="117"/>
      <c r="H35" s="117"/>
      <c r="I35" s="117"/>
      <c r="J35" s="117"/>
      <c r="K35" s="117"/>
    </row>
    <row r="36" spans="2:11" x14ac:dyDescent="0.25">
      <c r="B36" s="28">
        <v>23</v>
      </c>
      <c r="C36" s="29" t="s">
        <v>81</v>
      </c>
      <c r="D36" s="225">
        <v>8</v>
      </c>
      <c r="E36" s="224">
        <v>0</v>
      </c>
      <c r="F36" s="217">
        <f>D36*E36</f>
        <v>0</v>
      </c>
      <c r="G36" s="218">
        <f>D36*E36</f>
        <v>0</v>
      </c>
      <c r="H36" s="218">
        <f>D36*E36</f>
        <v>0</v>
      </c>
      <c r="I36" s="224">
        <v>0</v>
      </c>
      <c r="J36" s="217">
        <f>I36*D36</f>
        <v>0</v>
      </c>
      <c r="K36" s="217">
        <f>I36*D36</f>
        <v>0</v>
      </c>
    </row>
    <row r="37" spans="2:11" x14ac:dyDescent="0.25">
      <c r="B37" s="28">
        <v>24</v>
      </c>
      <c r="C37" s="29" t="s">
        <v>82</v>
      </c>
      <c r="D37" s="225"/>
      <c r="E37" s="224"/>
      <c r="F37" s="217"/>
      <c r="G37" s="219"/>
      <c r="H37" s="219"/>
      <c r="I37" s="224"/>
      <c r="J37" s="217"/>
      <c r="K37" s="217"/>
    </row>
    <row r="38" spans="2:11" x14ac:dyDescent="0.25">
      <c r="B38" s="28">
        <v>25</v>
      </c>
      <c r="C38" s="34" t="s">
        <v>83</v>
      </c>
      <c r="D38" s="225"/>
      <c r="E38" s="224"/>
      <c r="F38" s="217"/>
      <c r="G38" s="220"/>
      <c r="H38" s="220"/>
      <c r="I38" s="224"/>
      <c r="J38" s="217"/>
      <c r="K38" s="217"/>
    </row>
    <row r="39" spans="2:11" x14ac:dyDescent="0.25">
      <c r="B39" s="30"/>
      <c r="C39" s="229" t="s">
        <v>126</v>
      </c>
      <c r="D39" s="229"/>
      <c r="E39" s="229"/>
      <c r="F39" s="118">
        <f>F36</f>
        <v>0</v>
      </c>
      <c r="G39" s="118">
        <f>G36</f>
        <v>0</v>
      </c>
      <c r="H39" s="118">
        <f>H36</f>
        <v>0</v>
      </c>
      <c r="I39" s="118"/>
      <c r="J39" s="118">
        <f>SUM(J36)</f>
        <v>0</v>
      </c>
      <c r="K39" s="118">
        <f>SUM(K36)</f>
        <v>0</v>
      </c>
    </row>
    <row r="40" spans="2:11" x14ac:dyDescent="0.25">
      <c r="B40" s="26">
        <v>26</v>
      </c>
      <c r="C40" s="27" t="s">
        <v>84</v>
      </c>
      <c r="D40" s="47"/>
      <c r="E40" s="25"/>
      <c r="F40" s="117"/>
      <c r="G40" s="117"/>
      <c r="H40" s="117"/>
      <c r="I40" s="117"/>
      <c r="J40" s="117"/>
      <c r="K40" s="117"/>
    </row>
    <row r="41" spans="2:11" x14ac:dyDescent="0.25">
      <c r="B41" s="28">
        <v>27</v>
      </c>
      <c r="C41" s="29" t="s">
        <v>84</v>
      </c>
      <c r="D41" s="22">
        <v>8</v>
      </c>
      <c r="E41" s="33">
        <v>0</v>
      </c>
      <c r="F41" s="32">
        <f>D41*E41</f>
        <v>0</v>
      </c>
      <c r="G41" s="32">
        <f t="shared" ref="G41" si="11">D41*E41</f>
        <v>0</v>
      </c>
      <c r="H41" s="32">
        <f>D41*E41</f>
        <v>0</v>
      </c>
      <c r="I41" s="33">
        <v>0</v>
      </c>
      <c r="J41" s="32">
        <f>D41*I41</f>
        <v>0</v>
      </c>
      <c r="K41" s="32">
        <f>I41*D41</f>
        <v>0</v>
      </c>
    </row>
    <row r="42" spans="2:11" x14ac:dyDescent="0.25">
      <c r="B42" s="30"/>
      <c r="C42" s="229" t="s">
        <v>126</v>
      </c>
      <c r="D42" s="229"/>
      <c r="E42" s="229"/>
      <c r="F42" s="118">
        <f>F41</f>
        <v>0</v>
      </c>
      <c r="G42" s="118">
        <f>G41</f>
        <v>0</v>
      </c>
      <c r="H42" s="118">
        <f>H41</f>
        <v>0</v>
      </c>
      <c r="I42" s="118"/>
      <c r="J42" s="118">
        <f>SUM(J41)</f>
        <v>0</v>
      </c>
      <c r="K42" s="118">
        <f>SUM(K41)</f>
        <v>0</v>
      </c>
    </row>
    <row r="43" spans="2:11" x14ac:dyDescent="0.25">
      <c r="B43" s="26">
        <v>28</v>
      </c>
      <c r="C43" s="27" t="s">
        <v>85</v>
      </c>
      <c r="D43" s="47"/>
      <c r="E43" s="25"/>
      <c r="F43" s="117"/>
      <c r="G43" s="117"/>
      <c r="H43" s="117"/>
      <c r="I43" s="117"/>
      <c r="J43" s="117"/>
      <c r="K43" s="117"/>
    </row>
    <row r="44" spans="2:11" x14ac:dyDescent="0.25">
      <c r="B44" s="28">
        <v>29</v>
      </c>
      <c r="C44" s="29" t="s">
        <v>86</v>
      </c>
      <c r="D44" s="225">
        <v>8</v>
      </c>
      <c r="E44" s="224">
        <v>0</v>
      </c>
      <c r="F44" s="217">
        <f>D44*E44</f>
        <v>0</v>
      </c>
      <c r="G44" s="217">
        <f>D44*E44</f>
        <v>0</v>
      </c>
      <c r="H44" s="217">
        <f>D44*E44</f>
        <v>0</v>
      </c>
      <c r="I44" s="224">
        <v>0</v>
      </c>
      <c r="J44" s="217">
        <f>I44*D44</f>
        <v>0</v>
      </c>
      <c r="K44" s="217">
        <f>I44*D44</f>
        <v>0</v>
      </c>
    </row>
    <row r="45" spans="2:11" x14ac:dyDescent="0.25">
      <c r="B45" s="28">
        <v>30</v>
      </c>
      <c r="C45" s="29" t="s">
        <v>87</v>
      </c>
      <c r="D45" s="225"/>
      <c r="E45" s="224"/>
      <c r="F45" s="217"/>
      <c r="G45" s="217"/>
      <c r="H45" s="217"/>
      <c r="I45" s="224"/>
      <c r="J45" s="217"/>
      <c r="K45" s="217"/>
    </row>
    <row r="46" spans="2:11" x14ac:dyDescent="0.25">
      <c r="B46" s="28">
        <v>31</v>
      </c>
      <c r="C46" s="29" t="s">
        <v>88</v>
      </c>
      <c r="D46" s="225"/>
      <c r="E46" s="224"/>
      <c r="F46" s="217"/>
      <c r="G46" s="217"/>
      <c r="H46" s="217"/>
      <c r="I46" s="224"/>
      <c r="J46" s="217"/>
      <c r="K46" s="217"/>
    </row>
    <row r="47" spans="2:11" x14ac:dyDescent="0.25">
      <c r="B47" s="35">
        <v>32</v>
      </c>
      <c r="C47" s="229" t="s">
        <v>126</v>
      </c>
      <c r="D47" s="229"/>
      <c r="E47" s="229"/>
      <c r="F47" s="118">
        <f>F44</f>
        <v>0</v>
      </c>
      <c r="G47" s="118">
        <f>G44</f>
        <v>0</v>
      </c>
      <c r="H47" s="118">
        <f>H44</f>
        <v>0</v>
      </c>
      <c r="I47" s="118"/>
      <c r="J47" s="118">
        <f>SUM(J44)</f>
        <v>0</v>
      </c>
      <c r="K47" s="118">
        <f>SUM(K44)</f>
        <v>0</v>
      </c>
    </row>
    <row r="48" spans="2:11" ht="14.4" customHeight="1" x14ac:dyDescent="0.25">
      <c r="I48" s="205" t="s">
        <v>42</v>
      </c>
      <c r="J48" s="205"/>
      <c r="K48" s="108">
        <f>SUM(F12,F17,F21,F28,F31,F34,F39,F42,F47,G47,G42,G39,G34,G31,G28,G21,G17,G12,H12,H17,H21,H28,H31,H34,H39,H42,H47)</f>
        <v>0</v>
      </c>
    </row>
    <row r="49" spans="9:11" ht="14.4" customHeight="1" x14ac:dyDescent="0.25">
      <c r="I49" s="205" t="s">
        <v>43</v>
      </c>
      <c r="J49" s="205"/>
      <c r="K49" s="108">
        <f>J12+K12+J17+K17+J21+K21+J28+K28+J31+K31+J34+K34+J39+K39+J42+K42+J47+K47</f>
        <v>0</v>
      </c>
    </row>
  </sheetData>
  <mergeCells count="34">
    <mergeCell ref="I48:J48"/>
    <mergeCell ref="I49:J49"/>
    <mergeCell ref="K44:K46"/>
    <mergeCell ref="C31:E31"/>
    <mergeCell ref="C34:E34"/>
    <mergeCell ref="C39:E39"/>
    <mergeCell ref="C42:E42"/>
    <mergeCell ref="E44:E46"/>
    <mergeCell ref="K36:K38"/>
    <mergeCell ref="J36:J38"/>
    <mergeCell ref="D44:D46"/>
    <mergeCell ref="I44:I46"/>
    <mergeCell ref="J44:J46"/>
    <mergeCell ref="F44:F46"/>
    <mergeCell ref="G44:G46"/>
    <mergeCell ref="C47:E47"/>
    <mergeCell ref="B1:K1"/>
    <mergeCell ref="B2:K2"/>
    <mergeCell ref="C3:K3"/>
    <mergeCell ref="I36:I38"/>
    <mergeCell ref="D36:D38"/>
    <mergeCell ref="E36:E38"/>
    <mergeCell ref="I6:K6"/>
    <mergeCell ref="C12:E12"/>
    <mergeCell ref="C17:E17"/>
    <mergeCell ref="C21:E21"/>
    <mergeCell ref="C28:E28"/>
    <mergeCell ref="B6:H6"/>
    <mergeCell ref="H44:H46"/>
    <mergeCell ref="F36:F38"/>
    <mergeCell ref="G36:G38"/>
    <mergeCell ref="H36:H38"/>
    <mergeCell ref="D18:E18"/>
    <mergeCell ref="D22:E22"/>
  </mergeCells>
  <pageMargins left="0.7" right="0.7" top="0.75" bottom="0.75" header="0.3" footer="0.3"/>
  <ignoredErrors>
    <ignoredError sqref="F36 G37:G38 H37:H38 F41 F33 F30" formula="1"/>
  </ignoredError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48A1B6-9128-4FEA-BEEF-7F410BB6DAE4}">
  <dimension ref="B1:L42"/>
  <sheetViews>
    <sheetView topLeftCell="A5" zoomScale="120" zoomScaleNormal="120" workbookViewId="0">
      <selection activeCell="G10" sqref="G10"/>
    </sheetView>
  </sheetViews>
  <sheetFormatPr defaultColWidth="9" defaultRowHeight="12" x14ac:dyDescent="0.25"/>
  <cols>
    <col min="1" max="1" width="4" style="7" customWidth="1"/>
    <col min="2" max="2" width="13" style="7" customWidth="1"/>
    <col min="3" max="3" width="22.88671875" style="7" bestFit="1" customWidth="1"/>
    <col min="4" max="4" width="17.109375" style="9" customWidth="1"/>
    <col min="5" max="5" width="15.6640625" style="9" customWidth="1"/>
    <col min="6" max="6" width="17.6640625" style="9" customWidth="1"/>
    <col min="7" max="7" width="31.6640625" style="7" customWidth="1"/>
    <col min="8" max="16384" width="9" style="7"/>
  </cols>
  <sheetData>
    <row r="1" spans="2:12" s="11" customFormat="1" ht="15.6" x14ac:dyDescent="0.25">
      <c r="B1" s="209" t="s">
        <v>10</v>
      </c>
      <c r="C1" s="210"/>
      <c r="D1" s="210"/>
      <c r="E1" s="210"/>
      <c r="F1" s="211"/>
      <c r="G1" s="36"/>
      <c r="H1" s="36"/>
      <c r="I1" s="36"/>
      <c r="J1" s="36"/>
    </row>
    <row r="2" spans="2:12" s="11" customFormat="1" ht="87" customHeight="1" x14ac:dyDescent="0.25">
      <c r="B2" s="240" t="s">
        <v>156</v>
      </c>
      <c r="C2" s="241"/>
      <c r="D2" s="241"/>
      <c r="E2" s="241"/>
      <c r="F2" s="241"/>
      <c r="G2" s="37"/>
      <c r="H2" s="37"/>
      <c r="I2" s="37"/>
      <c r="J2" s="37"/>
      <c r="K2" s="37"/>
      <c r="L2" s="37"/>
    </row>
    <row r="3" spans="2:12" ht="18" customHeight="1" x14ac:dyDescent="0.25">
      <c r="B3" s="63" t="s">
        <v>15</v>
      </c>
      <c r="C3" s="239" t="str">
        <f>'Cost Workbook Overview'!C3</f>
        <v>Bidder Name</v>
      </c>
      <c r="D3" s="239"/>
      <c r="E3" s="239"/>
      <c r="F3" s="239"/>
    </row>
    <row r="5" spans="2:12" x14ac:dyDescent="0.25">
      <c r="B5" s="11"/>
      <c r="C5" s="38"/>
      <c r="D5" s="121"/>
      <c r="E5" s="121"/>
      <c r="F5" s="121"/>
    </row>
    <row r="6" spans="2:12" x14ac:dyDescent="0.25">
      <c r="B6" s="234" t="s">
        <v>89</v>
      </c>
      <c r="C6" s="235"/>
      <c r="D6" s="235"/>
      <c r="E6" s="235"/>
      <c r="F6" s="236"/>
    </row>
    <row r="7" spans="2:12" ht="48" x14ac:dyDescent="0.25">
      <c r="B7" s="39" t="s">
        <v>90</v>
      </c>
      <c r="C7" s="39" t="s">
        <v>91</v>
      </c>
      <c r="D7" s="120" t="s">
        <v>92</v>
      </c>
      <c r="E7" s="120" t="s">
        <v>93</v>
      </c>
      <c r="F7" s="120" t="s">
        <v>94</v>
      </c>
    </row>
    <row r="8" spans="2:12" x14ac:dyDescent="0.25">
      <c r="B8" s="40">
        <v>1</v>
      </c>
      <c r="C8" s="40" t="s">
        <v>95</v>
      </c>
      <c r="D8" s="60">
        <v>0</v>
      </c>
      <c r="E8" s="122">
        <v>40</v>
      </c>
      <c r="F8" s="123">
        <f>E8*D8</f>
        <v>0</v>
      </c>
    </row>
    <row r="9" spans="2:12" x14ac:dyDescent="0.25">
      <c r="B9" s="40">
        <v>2</v>
      </c>
      <c r="C9" s="40" t="s">
        <v>96</v>
      </c>
      <c r="D9" s="60">
        <v>0</v>
      </c>
      <c r="E9" s="122">
        <v>40</v>
      </c>
      <c r="F9" s="123">
        <f t="shared" ref="F9:F12" si="0">E9*D9</f>
        <v>0</v>
      </c>
    </row>
    <row r="10" spans="2:12" x14ac:dyDescent="0.25">
      <c r="B10" s="40">
        <v>3</v>
      </c>
      <c r="C10" s="40" t="s">
        <v>97</v>
      </c>
      <c r="D10" s="60">
        <v>0</v>
      </c>
      <c r="E10" s="122">
        <v>40</v>
      </c>
      <c r="F10" s="123">
        <f t="shared" si="0"/>
        <v>0</v>
      </c>
    </row>
    <row r="11" spans="2:12" x14ac:dyDescent="0.25">
      <c r="B11" s="40">
        <v>4</v>
      </c>
      <c r="C11" s="40" t="s">
        <v>98</v>
      </c>
      <c r="D11" s="60">
        <v>0</v>
      </c>
      <c r="E11" s="122">
        <v>40</v>
      </c>
      <c r="F11" s="123">
        <f t="shared" si="0"/>
        <v>0</v>
      </c>
    </row>
    <row r="12" spans="2:12" x14ac:dyDescent="0.25">
      <c r="B12" s="40">
        <v>5</v>
      </c>
      <c r="C12" s="40" t="s">
        <v>99</v>
      </c>
      <c r="D12" s="60">
        <v>0</v>
      </c>
      <c r="E12" s="122">
        <v>40</v>
      </c>
      <c r="F12" s="123">
        <f t="shared" si="0"/>
        <v>0</v>
      </c>
    </row>
    <row r="13" spans="2:12" x14ac:dyDescent="0.25">
      <c r="B13" s="237" t="s">
        <v>100</v>
      </c>
      <c r="C13" s="237"/>
      <c r="D13" s="238"/>
      <c r="E13" s="238"/>
      <c r="F13" s="124">
        <f>SUM(F8:F12)</f>
        <v>0</v>
      </c>
    </row>
    <row r="17" spans="2:7" x14ac:dyDescent="0.25">
      <c r="B17" s="242" t="s">
        <v>101</v>
      </c>
      <c r="C17" s="242"/>
      <c r="D17" s="242"/>
      <c r="E17" s="242"/>
      <c r="F17" s="242"/>
    </row>
    <row r="18" spans="2:7" x14ac:dyDescent="0.25">
      <c r="B18" s="243" t="s">
        <v>102</v>
      </c>
      <c r="C18" s="243"/>
      <c r="D18" s="243"/>
      <c r="E18" s="243"/>
      <c r="F18" s="244">
        <f>'1.0 Total Cost Summary'!D12*10%</f>
        <v>0</v>
      </c>
      <c r="G18" s="41"/>
    </row>
    <row r="19" spans="2:7" x14ac:dyDescent="0.25">
      <c r="B19" s="243"/>
      <c r="C19" s="243"/>
      <c r="D19" s="243"/>
      <c r="E19" s="243"/>
      <c r="F19" s="244"/>
    </row>
    <row r="20" spans="2:7" x14ac:dyDescent="0.25">
      <c r="B20" s="243"/>
      <c r="C20" s="243"/>
      <c r="D20" s="243"/>
      <c r="E20" s="243"/>
      <c r="F20" s="244"/>
      <c r="G20" s="42"/>
    </row>
    <row r="21" spans="2:7" x14ac:dyDescent="0.25">
      <c r="B21" s="243"/>
      <c r="C21" s="243"/>
      <c r="D21" s="243"/>
      <c r="E21" s="243"/>
      <c r="F21" s="244"/>
    </row>
    <row r="22" spans="2:7" x14ac:dyDescent="0.25">
      <c r="B22" s="243"/>
      <c r="C22" s="243"/>
      <c r="D22" s="243"/>
      <c r="E22" s="243"/>
      <c r="F22" s="244"/>
    </row>
    <row r="23" spans="2:7" x14ac:dyDescent="0.25">
      <c r="B23" s="243"/>
      <c r="C23" s="243"/>
      <c r="D23" s="243"/>
      <c r="E23" s="243"/>
      <c r="F23" s="244"/>
    </row>
    <row r="24" spans="2:7" ht="20.25" customHeight="1" x14ac:dyDescent="0.25">
      <c r="B24" s="243"/>
      <c r="C24" s="243"/>
      <c r="D24" s="243"/>
      <c r="E24" s="243"/>
      <c r="F24" s="244"/>
    </row>
    <row r="42" spans="3:6" x14ac:dyDescent="0.25">
      <c r="C42" s="233" t="s">
        <v>130</v>
      </c>
      <c r="D42" s="233"/>
      <c r="E42" s="233"/>
      <c r="F42" s="233"/>
    </row>
  </sheetData>
  <mergeCells count="9">
    <mergeCell ref="C42:F42"/>
    <mergeCell ref="B6:F6"/>
    <mergeCell ref="B13:E13"/>
    <mergeCell ref="C3:F3"/>
    <mergeCell ref="B1:F1"/>
    <mergeCell ref="B2:F2"/>
    <mergeCell ref="B17:F17"/>
    <mergeCell ref="B18:E24"/>
    <mergeCell ref="F18:F24"/>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97B774-EF71-4C54-AFF1-548416AD87E4}">
  <dimension ref="A1:L17"/>
  <sheetViews>
    <sheetView tabSelected="1" topLeftCell="B1" zoomScale="120" zoomScaleNormal="120" workbookViewId="0">
      <selection activeCell="B3" sqref="B3"/>
    </sheetView>
  </sheetViews>
  <sheetFormatPr defaultColWidth="8.88671875" defaultRowHeight="12" x14ac:dyDescent="0.25"/>
  <cols>
    <col min="1" max="1" width="3.44140625" style="11" customWidth="1"/>
    <col min="2" max="2" width="6.44140625" style="48" bestFit="1" customWidth="1"/>
    <col min="3" max="3" width="34.109375" style="37" customWidth="1"/>
    <col min="4" max="4" width="13.6640625" style="37" customWidth="1"/>
    <col min="5" max="5" width="9.33203125" style="126" customWidth="1"/>
    <col min="6" max="10" width="9.33203125" style="11" customWidth="1"/>
    <col min="11" max="247" width="8.88671875" style="11"/>
    <col min="248" max="248" width="7" style="11" customWidth="1"/>
    <col min="249" max="249" width="35.33203125" style="11" customWidth="1"/>
    <col min="250" max="259" width="14.6640625" style="11" customWidth="1"/>
    <col min="260" max="260" width="0" style="11" hidden="1" customWidth="1"/>
    <col min="261" max="503" width="8.88671875" style="11"/>
    <col min="504" max="504" width="7" style="11" customWidth="1"/>
    <col min="505" max="505" width="35.33203125" style="11" customWidth="1"/>
    <col min="506" max="515" width="14.6640625" style="11" customWidth="1"/>
    <col min="516" max="516" width="0" style="11" hidden="1" customWidth="1"/>
    <col min="517" max="759" width="8.88671875" style="11"/>
    <col min="760" max="760" width="7" style="11" customWidth="1"/>
    <col min="761" max="761" width="35.33203125" style="11" customWidth="1"/>
    <col min="762" max="771" width="14.6640625" style="11" customWidth="1"/>
    <col min="772" max="772" width="0" style="11" hidden="1" customWidth="1"/>
    <col min="773" max="1015" width="8.88671875" style="11"/>
    <col min="1016" max="1016" width="7" style="11" customWidth="1"/>
    <col min="1017" max="1017" width="35.33203125" style="11" customWidth="1"/>
    <col min="1018" max="1027" width="14.6640625" style="11" customWidth="1"/>
    <col min="1028" max="1028" width="0" style="11" hidden="1" customWidth="1"/>
    <col min="1029" max="1271" width="8.88671875" style="11"/>
    <col min="1272" max="1272" width="7" style="11" customWidth="1"/>
    <col min="1273" max="1273" width="35.33203125" style="11" customWidth="1"/>
    <col min="1274" max="1283" width="14.6640625" style="11" customWidth="1"/>
    <col min="1284" max="1284" width="0" style="11" hidden="1" customWidth="1"/>
    <col min="1285" max="1527" width="8.88671875" style="11"/>
    <col min="1528" max="1528" width="7" style="11" customWidth="1"/>
    <col min="1529" max="1529" width="35.33203125" style="11" customWidth="1"/>
    <col min="1530" max="1539" width="14.6640625" style="11" customWidth="1"/>
    <col min="1540" max="1540" width="0" style="11" hidden="1" customWidth="1"/>
    <col min="1541" max="1783" width="8.88671875" style="11"/>
    <col min="1784" max="1784" width="7" style="11" customWidth="1"/>
    <col min="1785" max="1785" width="35.33203125" style="11" customWidth="1"/>
    <col min="1786" max="1795" width="14.6640625" style="11" customWidth="1"/>
    <col min="1796" max="1796" width="0" style="11" hidden="1" customWidth="1"/>
    <col min="1797" max="2039" width="8.88671875" style="11"/>
    <col min="2040" max="2040" width="7" style="11" customWidth="1"/>
    <col min="2041" max="2041" width="35.33203125" style="11" customWidth="1"/>
    <col min="2042" max="2051" width="14.6640625" style="11" customWidth="1"/>
    <col min="2052" max="2052" width="0" style="11" hidden="1" customWidth="1"/>
    <col min="2053" max="2295" width="8.88671875" style="11"/>
    <col min="2296" max="2296" width="7" style="11" customWidth="1"/>
    <col min="2297" max="2297" width="35.33203125" style="11" customWidth="1"/>
    <col min="2298" max="2307" width="14.6640625" style="11" customWidth="1"/>
    <col min="2308" max="2308" width="0" style="11" hidden="1" customWidth="1"/>
    <col min="2309" max="2551" width="8.88671875" style="11"/>
    <col min="2552" max="2552" width="7" style="11" customWidth="1"/>
    <col min="2553" max="2553" width="35.33203125" style="11" customWidth="1"/>
    <col min="2554" max="2563" width="14.6640625" style="11" customWidth="1"/>
    <col min="2564" max="2564" width="0" style="11" hidden="1" customWidth="1"/>
    <col min="2565" max="2807" width="8.88671875" style="11"/>
    <col min="2808" max="2808" width="7" style="11" customWidth="1"/>
    <col min="2809" max="2809" width="35.33203125" style="11" customWidth="1"/>
    <col min="2810" max="2819" width="14.6640625" style="11" customWidth="1"/>
    <col min="2820" max="2820" width="0" style="11" hidden="1" customWidth="1"/>
    <col min="2821" max="3063" width="8.88671875" style="11"/>
    <col min="3064" max="3064" width="7" style="11" customWidth="1"/>
    <col min="3065" max="3065" width="35.33203125" style="11" customWidth="1"/>
    <col min="3066" max="3075" width="14.6640625" style="11" customWidth="1"/>
    <col min="3076" max="3076" width="0" style="11" hidden="1" customWidth="1"/>
    <col min="3077" max="3319" width="8.88671875" style="11"/>
    <col min="3320" max="3320" width="7" style="11" customWidth="1"/>
    <col min="3321" max="3321" width="35.33203125" style="11" customWidth="1"/>
    <col min="3322" max="3331" width="14.6640625" style="11" customWidth="1"/>
    <col min="3332" max="3332" width="0" style="11" hidden="1" customWidth="1"/>
    <col min="3333" max="3575" width="8.88671875" style="11"/>
    <col min="3576" max="3576" width="7" style="11" customWidth="1"/>
    <col min="3577" max="3577" width="35.33203125" style="11" customWidth="1"/>
    <col min="3578" max="3587" width="14.6640625" style="11" customWidth="1"/>
    <col min="3588" max="3588" width="0" style="11" hidden="1" customWidth="1"/>
    <col min="3589" max="3831" width="8.88671875" style="11"/>
    <col min="3832" max="3832" width="7" style="11" customWidth="1"/>
    <col min="3833" max="3833" width="35.33203125" style="11" customWidth="1"/>
    <col min="3834" max="3843" width="14.6640625" style="11" customWidth="1"/>
    <col min="3844" max="3844" width="0" style="11" hidden="1" customWidth="1"/>
    <col min="3845" max="4087" width="8.88671875" style="11"/>
    <col min="4088" max="4088" width="7" style="11" customWidth="1"/>
    <col min="4089" max="4089" width="35.33203125" style="11" customWidth="1"/>
    <col min="4090" max="4099" width="14.6640625" style="11" customWidth="1"/>
    <col min="4100" max="4100" width="0" style="11" hidden="1" customWidth="1"/>
    <col min="4101" max="4343" width="8.88671875" style="11"/>
    <col min="4344" max="4344" width="7" style="11" customWidth="1"/>
    <col min="4345" max="4345" width="35.33203125" style="11" customWidth="1"/>
    <col min="4346" max="4355" width="14.6640625" style="11" customWidth="1"/>
    <col min="4356" max="4356" width="0" style="11" hidden="1" customWidth="1"/>
    <col min="4357" max="4599" width="8.88671875" style="11"/>
    <col min="4600" max="4600" width="7" style="11" customWidth="1"/>
    <col min="4601" max="4601" width="35.33203125" style="11" customWidth="1"/>
    <col min="4602" max="4611" width="14.6640625" style="11" customWidth="1"/>
    <col min="4612" max="4612" width="0" style="11" hidden="1" customWidth="1"/>
    <col min="4613" max="4855" width="8.88671875" style="11"/>
    <col min="4856" max="4856" width="7" style="11" customWidth="1"/>
    <col min="4857" max="4857" width="35.33203125" style="11" customWidth="1"/>
    <col min="4858" max="4867" width="14.6640625" style="11" customWidth="1"/>
    <col min="4868" max="4868" width="0" style="11" hidden="1" customWidth="1"/>
    <col min="4869" max="5111" width="8.88671875" style="11"/>
    <col min="5112" max="5112" width="7" style="11" customWidth="1"/>
    <col min="5113" max="5113" width="35.33203125" style="11" customWidth="1"/>
    <col min="5114" max="5123" width="14.6640625" style="11" customWidth="1"/>
    <col min="5124" max="5124" width="0" style="11" hidden="1" customWidth="1"/>
    <col min="5125" max="5367" width="8.88671875" style="11"/>
    <col min="5368" max="5368" width="7" style="11" customWidth="1"/>
    <col min="5369" max="5369" width="35.33203125" style="11" customWidth="1"/>
    <col min="5370" max="5379" width="14.6640625" style="11" customWidth="1"/>
    <col min="5380" max="5380" width="0" style="11" hidden="1" customWidth="1"/>
    <col min="5381" max="5623" width="8.88671875" style="11"/>
    <col min="5624" max="5624" width="7" style="11" customWidth="1"/>
    <col min="5625" max="5625" width="35.33203125" style="11" customWidth="1"/>
    <col min="5626" max="5635" width="14.6640625" style="11" customWidth="1"/>
    <col min="5636" max="5636" width="0" style="11" hidden="1" customWidth="1"/>
    <col min="5637" max="5879" width="8.88671875" style="11"/>
    <col min="5880" max="5880" width="7" style="11" customWidth="1"/>
    <col min="5881" max="5881" width="35.33203125" style="11" customWidth="1"/>
    <col min="5882" max="5891" width="14.6640625" style="11" customWidth="1"/>
    <col min="5892" max="5892" width="0" style="11" hidden="1" customWidth="1"/>
    <col min="5893" max="6135" width="8.88671875" style="11"/>
    <col min="6136" max="6136" width="7" style="11" customWidth="1"/>
    <col min="6137" max="6137" width="35.33203125" style="11" customWidth="1"/>
    <col min="6138" max="6147" width="14.6640625" style="11" customWidth="1"/>
    <col min="6148" max="6148" width="0" style="11" hidden="1" customWidth="1"/>
    <col min="6149" max="6391" width="8.88671875" style="11"/>
    <col min="6392" max="6392" width="7" style="11" customWidth="1"/>
    <col min="6393" max="6393" width="35.33203125" style="11" customWidth="1"/>
    <col min="6394" max="6403" width="14.6640625" style="11" customWidth="1"/>
    <col min="6404" max="6404" width="0" style="11" hidden="1" customWidth="1"/>
    <col min="6405" max="6647" width="8.88671875" style="11"/>
    <col min="6648" max="6648" width="7" style="11" customWidth="1"/>
    <col min="6649" max="6649" width="35.33203125" style="11" customWidth="1"/>
    <col min="6650" max="6659" width="14.6640625" style="11" customWidth="1"/>
    <col min="6660" max="6660" width="0" style="11" hidden="1" customWidth="1"/>
    <col min="6661" max="6903" width="8.88671875" style="11"/>
    <col min="6904" max="6904" width="7" style="11" customWidth="1"/>
    <col min="6905" max="6905" width="35.33203125" style="11" customWidth="1"/>
    <col min="6906" max="6915" width="14.6640625" style="11" customWidth="1"/>
    <col min="6916" max="6916" width="0" style="11" hidden="1" customWidth="1"/>
    <col min="6917" max="7159" width="8.88671875" style="11"/>
    <col min="7160" max="7160" width="7" style="11" customWidth="1"/>
    <col min="7161" max="7161" width="35.33203125" style="11" customWidth="1"/>
    <col min="7162" max="7171" width="14.6640625" style="11" customWidth="1"/>
    <col min="7172" max="7172" width="0" style="11" hidden="1" customWidth="1"/>
    <col min="7173" max="7415" width="8.88671875" style="11"/>
    <col min="7416" max="7416" width="7" style="11" customWidth="1"/>
    <col min="7417" max="7417" width="35.33203125" style="11" customWidth="1"/>
    <col min="7418" max="7427" width="14.6640625" style="11" customWidth="1"/>
    <col min="7428" max="7428" width="0" style="11" hidden="1" customWidth="1"/>
    <col min="7429" max="7671" width="8.88671875" style="11"/>
    <col min="7672" max="7672" width="7" style="11" customWidth="1"/>
    <col min="7673" max="7673" width="35.33203125" style="11" customWidth="1"/>
    <col min="7674" max="7683" width="14.6640625" style="11" customWidth="1"/>
    <col min="7684" max="7684" width="0" style="11" hidden="1" customWidth="1"/>
    <col min="7685" max="7927" width="8.88671875" style="11"/>
    <col min="7928" max="7928" width="7" style="11" customWidth="1"/>
    <col min="7929" max="7929" width="35.33203125" style="11" customWidth="1"/>
    <col min="7930" max="7939" width="14.6640625" style="11" customWidth="1"/>
    <col min="7940" max="7940" width="0" style="11" hidden="1" customWidth="1"/>
    <col min="7941" max="8183" width="8.88671875" style="11"/>
    <col min="8184" max="8184" width="7" style="11" customWidth="1"/>
    <col min="8185" max="8185" width="35.33203125" style="11" customWidth="1"/>
    <col min="8186" max="8195" width="14.6640625" style="11" customWidth="1"/>
    <col min="8196" max="8196" width="0" style="11" hidden="1" customWidth="1"/>
    <col min="8197" max="8439" width="8.88671875" style="11"/>
    <col min="8440" max="8440" width="7" style="11" customWidth="1"/>
    <col min="8441" max="8441" width="35.33203125" style="11" customWidth="1"/>
    <col min="8442" max="8451" width="14.6640625" style="11" customWidth="1"/>
    <col min="8452" max="8452" width="0" style="11" hidden="1" customWidth="1"/>
    <col min="8453" max="8695" width="8.88671875" style="11"/>
    <col min="8696" max="8696" width="7" style="11" customWidth="1"/>
    <col min="8697" max="8697" width="35.33203125" style="11" customWidth="1"/>
    <col min="8698" max="8707" width="14.6640625" style="11" customWidth="1"/>
    <col min="8708" max="8708" width="0" style="11" hidden="1" customWidth="1"/>
    <col min="8709" max="8951" width="8.88671875" style="11"/>
    <col min="8952" max="8952" width="7" style="11" customWidth="1"/>
    <col min="8953" max="8953" width="35.33203125" style="11" customWidth="1"/>
    <col min="8954" max="8963" width="14.6640625" style="11" customWidth="1"/>
    <col min="8964" max="8964" width="0" style="11" hidden="1" customWidth="1"/>
    <col min="8965" max="9207" width="8.88671875" style="11"/>
    <col min="9208" max="9208" width="7" style="11" customWidth="1"/>
    <col min="9209" max="9209" width="35.33203125" style="11" customWidth="1"/>
    <col min="9210" max="9219" width="14.6640625" style="11" customWidth="1"/>
    <col min="9220" max="9220" width="0" style="11" hidden="1" customWidth="1"/>
    <col min="9221" max="9463" width="8.88671875" style="11"/>
    <col min="9464" max="9464" width="7" style="11" customWidth="1"/>
    <col min="9465" max="9465" width="35.33203125" style="11" customWidth="1"/>
    <col min="9466" max="9475" width="14.6640625" style="11" customWidth="1"/>
    <col min="9476" max="9476" width="0" style="11" hidden="1" customWidth="1"/>
    <col min="9477" max="9719" width="8.88671875" style="11"/>
    <col min="9720" max="9720" width="7" style="11" customWidth="1"/>
    <col min="9721" max="9721" width="35.33203125" style="11" customWidth="1"/>
    <col min="9722" max="9731" width="14.6640625" style="11" customWidth="1"/>
    <col min="9732" max="9732" width="0" style="11" hidden="1" customWidth="1"/>
    <col min="9733" max="9975" width="8.88671875" style="11"/>
    <col min="9976" max="9976" width="7" style="11" customWidth="1"/>
    <col min="9977" max="9977" width="35.33203125" style="11" customWidth="1"/>
    <col min="9978" max="9987" width="14.6640625" style="11" customWidth="1"/>
    <col min="9988" max="9988" width="0" style="11" hidden="1" customWidth="1"/>
    <col min="9989" max="10231" width="8.88671875" style="11"/>
    <col min="10232" max="10232" width="7" style="11" customWidth="1"/>
    <col min="10233" max="10233" width="35.33203125" style="11" customWidth="1"/>
    <col min="10234" max="10243" width="14.6640625" style="11" customWidth="1"/>
    <col min="10244" max="10244" width="0" style="11" hidden="1" customWidth="1"/>
    <col min="10245" max="10487" width="8.88671875" style="11"/>
    <col min="10488" max="10488" width="7" style="11" customWidth="1"/>
    <col min="10489" max="10489" width="35.33203125" style="11" customWidth="1"/>
    <col min="10490" max="10499" width="14.6640625" style="11" customWidth="1"/>
    <col min="10500" max="10500" width="0" style="11" hidden="1" customWidth="1"/>
    <col min="10501" max="10743" width="8.88671875" style="11"/>
    <col min="10744" max="10744" width="7" style="11" customWidth="1"/>
    <col min="10745" max="10745" width="35.33203125" style="11" customWidth="1"/>
    <col min="10746" max="10755" width="14.6640625" style="11" customWidth="1"/>
    <col min="10756" max="10756" width="0" style="11" hidden="1" customWidth="1"/>
    <col min="10757" max="10999" width="8.88671875" style="11"/>
    <col min="11000" max="11000" width="7" style="11" customWidth="1"/>
    <col min="11001" max="11001" width="35.33203125" style="11" customWidth="1"/>
    <col min="11002" max="11011" width="14.6640625" style="11" customWidth="1"/>
    <col min="11012" max="11012" width="0" style="11" hidden="1" customWidth="1"/>
    <col min="11013" max="11255" width="8.88671875" style="11"/>
    <col min="11256" max="11256" width="7" style="11" customWidth="1"/>
    <col min="11257" max="11257" width="35.33203125" style="11" customWidth="1"/>
    <col min="11258" max="11267" width="14.6640625" style="11" customWidth="1"/>
    <col min="11268" max="11268" width="0" style="11" hidden="1" customWidth="1"/>
    <col min="11269" max="11511" width="8.88671875" style="11"/>
    <col min="11512" max="11512" width="7" style="11" customWidth="1"/>
    <col min="11513" max="11513" width="35.33203125" style="11" customWidth="1"/>
    <col min="11514" max="11523" width="14.6640625" style="11" customWidth="1"/>
    <col min="11524" max="11524" width="0" style="11" hidden="1" customWidth="1"/>
    <col min="11525" max="11767" width="8.88671875" style="11"/>
    <col min="11768" max="11768" width="7" style="11" customWidth="1"/>
    <col min="11769" max="11769" width="35.33203125" style="11" customWidth="1"/>
    <col min="11770" max="11779" width="14.6640625" style="11" customWidth="1"/>
    <col min="11780" max="11780" width="0" style="11" hidden="1" customWidth="1"/>
    <col min="11781" max="12023" width="8.88671875" style="11"/>
    <col min="12024" max="12024" width="7" style="11" customWidth="1"/>
    <col min="12025" max="12025" width="35.33203125" style="11" customWidth="1"/>
    <col min="12026" max="12035" width="14.6640625" style="11" customWidth="1"/>
    <col min="12036" max="12036" width="0" style="11" hidden="1" customWidth="1"/>
    <col min="12037" max="12279" width="8.88671875" style="11"/>
    <col min="12280" max="12280" width="7" style="11" customWidth="1"/>
    <col min="12281" max="12281" width="35.33203125" style="11" customWidth="1"/>
    <col min="12282" max="12291" width="14.6640625" style="11" customWidth="1"/>
    <col min="12292" max="12292" width="0" style="11" hidden="1" customWidth="1"/>
    <col min="12293" max="12535" width="8.88671875" style="11"/>
    <col min="12536" max="12536" width="7" style="11" customWidth="1"/>
    <col min="12537" max="12537" width="35.33203125" style="11" customWidth="1"/>
    <col min="12538" max="12547" width="14.6640625" style="11" customWidth="1"/>
    <col min="12548" max="12548" width="0" style="11" hidden="1" customWidth="1"/>
    <col min="12549" max="12791" width="8.88671875" style="11"/>
    <col min="12792" max="12792" width="7" style="11" customWidth="1"/>
    <col min="12793" max="12793" width="35.33203125" style="11" customWidth="1"/>
    <col min="12794" max="12803" width="14.6640625" style="11" customWidth="1"/>
    <col min="12804" max="12804" width="0" style="11" hidden="1" customWidth="1"/>
    <col min="12805" max="13047" width="8.88671875" style="11"/>
    <col min="13048" max="13048" width="7" style="11" customWidth="1"/>
    <col min="13049" max="13049" width="35.33203125" style="11" customWidth="1"/>
    <col min="13050" max="13059" width="14.6640625" style="11" customWidth="1"/>
    <col min="13060" max="13060" width="0" style="11" hidden="1" customWidth="1"/>
    <col min="13061" max="13303" width="8.88671875" style="11"/>
    <col min="13304" max="13304" width="7" style="11" customWidth="1"/>
    <col min="13305" max="13305" width="35.33203125" style="11" customWidth="1"/>
    <col min="13306" max="13315" width="14.6640625" style="11" customWidth="1"/>
    <col min="13316" max="13316" width="0" style="11" hidden="1" customWidth="1"/>
    <col min="13317" max="13559" width="8.88671875" style="11"/>
    <col min="13560" max="13560" width="7" style="11" customWidth="1"/>
    <col min="13561" max="13561" width="35.33203125" style="11" customWidth="1"/>
    <col min="13562" max="13571" width="14.6640625" style="11" customWidth="1"/>
    <col min="13572" max="13572" width="0" style="11" hidden="1" customWidth="1"/>
    <col min="13573" max="13815" width="8.88671875" style="11"/>
    <col min="13816" max="13816" width="7" style="11" customWidth="1"/>
    <col min="13817" max="13817" width="35.33203125" style="11" customWidth="1"/>
    <col min="13818" max="13827" width="14.6640625" style="11" customWidth="1"/>
    <col min="13828" max="13828" width="0" style="11" hidden="1" customWidth="1"/>
    <col min="13829" max="14071" width="8.88671875" style="11"/>
    <col min="14072" max="14072" width="7" style="11" customWidth="1"/>
    <col min="14073" max="14073" width="35.33203125" style="11" customWidth="1"/>
    <col min="14074" max="14083" width="14.6640625" style="11" customWidth="1"/>
    <col min="14084" max="14084" width="0" style="11" hidden="1" customWidth="1"/>
    <col min="14085" max="14327" width="8.88671875" style="11"/>
    <col min="14328" max="14328" width="7" style="11" customWidth="1"/>
    <col min="14329" max="14329" width="35.33203125" style="11" customWidth="1"/>
    <col min="14330" max="14339" width="14.6640625" style="11" customWidth="1"/>
    <col min="14340" max="14340" width="0" style="11" hidden="1" customWidth="1"/>
    <col min="14341" max="14583" width="8.88671875" style="11"/>
    <col min="14584" max="14584" width="7" style="11" customWidth="1"/>
    <col min="14585" max="14585" width="35.33203125" style="11" customWidth="1"/>
    <col min="14586" max="14595" width="14.6640625" style="11" customWidth="1"/>
    <col min="14596" max="14596" width="0" style="11" hidden="1" customWidth="1"/>
    <col min="14597" max="14839" width="8.88671875" style="11"/>
    <col min="14840" max="14840" width="7" style="11" customWidth="1"/>
    <col min="14841" max="14841" width="35.33203125" style="11" customWidth="1"/>
    <col min="14842" max="14851" width="14.6640625" style="11" customWidth="1"/>
    <col min="14852" max="14852" width="0" style="11" hidden="1" customWidth="1"/>
    <col min="14853" max="15095" width="8.88671875" style="11"/>
    <col min="15096" max="15096" width="7" style="11" customWidth="1"/>
    <col min="15097" max="15097" width="35.33203125" style="11" customWidth="1"/>
    <col min="15098" max="15107" width="14.6640625" style="11" customWidth="1"/>
    <col min="15108" max="15108" width="0" style="11" hidden="1" customWidth="1"/>
    <col min="15109" max="15351" width="8.88671875" style="11"/>
    <col min="15352" max="15352" width="7" style="11" customWidth="1"/>
    <col min="15353" max="15353" width="35.33203125" style="11" customWidth="1"/>
    <col min="15354" max="15363" width="14.6640625" style="11" customWidth="1"/>
    <col min="15364" max="15364" width="0" style="11" hidden="1" customWidth="1"/>
    <col min="15365" max="15607" width="8.88671875" style="11"/>
    <col min="15608" max="15608" width="7" style="11" customWidth="1"/>
    <col min="15609" max="15609" width="35.33203125" style="11" customWidth="1"/>
    <col min="15610" max="15619" width="14.6640625" style="11" customWidth="1"/>
    <col min="15620" max="15620" width="0" style="11" hidden="1" customWidth="1"/>
    <col min="15621" max="15863" width="8.88671875" style="11"/>
    <col min="15864" max="15864" width="7" style="11" customWidth="1"/>
    <col min="15865" max="15865" width="35.33203125" style="11" customWidth="1"/>
    <col min="15866" max="15875" width="14.6640625" style="11" customWidth="1"/>
    <col min="15876" max="15876" width="0" style="11" hidden="1" customWidth="1"/>
    <col min="15877" max="16119" width="8.88671875" style="11"/>
    <col min="16120" max="16120" width="7" style="11" customWidth="1"/>
    <col min="16121" max="16121" width="35.33203125" style="11" customWidth="1"/>
    <col min="16122" max="16131" width="14.6640625" style="11" customWidth="1"/>
    <col min="16132" max="16132" width="0" style="11" hidden="1" customWidth="1"/>
    <col min="16133" max="16384" width="8.88671875" style="11"/>
  </cols>
  <sheetData>
    <row r="1" spans="1:12" ht="15.6" x14ac:dyDescent="0.25">
      <c r="B1" s="222" t="s">
        <v>12</v>
      </c>
      <c r="C1" s="222"/>
      <c r="D1" s="222"/>
      <c r="E1" s="222"/>
    </row>
    <row r="2" spans="1:12" ht="154.80000000000001" customHeight="1" x14ac:dyDescent="0.25">
      <c r="B2" s="245" t="s">
        <v>173</v>
      </c>
      <c r="C2" s="240"/>
      <c r="D2" s="240"/>
      <c r="E2" s="240"/>
      <c r="F2" s="37"/>
      <c r="G2" s="37"/>
      <c r="H2" s="37"/>
      <c r="I2" s="37"/>
      <c r="J2" s="37"/>
      <c r="K2" s="37"/>
      <c r="L2" s="37"/>
    </row>
    <row r="3" spans="1:12" ht="24" x14ac:dyDescent="0.25">
      <c r="B3" s="63" t="s">
        <v>15</v>
      </c>
      <c r="C3" s="203" t="str">
        <f>'Cost Workbook Overview'!C3</f>
        <v>Bidder Name</v>
      </c>
      <c r="D3" s="203"/>
      <c r="E3" s="203"/>
      <c r="F3" s="2"/>
      <c r="G3" s="37"/>
      <c r="H3" s="37"/>
      <c r="I3" s="37"/>
      <c r="J3" s="37"/>
      <c r="K3" s="37"/>
      <c r="L3" s="37"/>
    </row>
    <row r="4" spans="1:12" x14ac:dyDescent="0.25">
      <c r="B4" s="38"/>
      <c r="C4" s="38"/>
      <c r="D4" s="38"/>
      <c r="E4" s="121"/>
      <c r="F4" s="37"/>
      <c r="G4" s="43"/>
      <c r="H4" s="37"/>
      <c r="I4" s="37"/>
      <c r="J4" s="37"/>
      <c r="K4" s="37"/>
      <c r="L4" s="37"/>
    </row>
    <row r="5" spans="1:12" x14ac:dyDescent="0.25">
      <c r="B5" s="38"/>
      <c r="C5" s="38"/>
      <c r="D5" s="38"/>
      <c r="E5" s="121"/>
      <c r="F5" s="37"/>
      <c r="G5" s="37"/>
      <c r="H5" s="37"/>
      <c r="I5" s="37"/>
      <c r="J5" s="37"/>
      <c r="K5" s="37"/>
      <c r="L5" s="37"/>
    </row>
    <row r="6" spans="1:12" x14ac:dyDescent="0.25">
      <c r="B6" s="246" t="s">
        <v>103</v>
      </c>
      <c r="C6" s="246"/>
      <c r="D6" s="246"/>
      <c r="E6" s="246"/>
    </row>
    <row r="7" spans="1:12" ht="24" x14ac:dyDescent="0.25">
      <c r="A7" s="44"/>
      <c r="B7" s="45" t="s">
        <v>17</v>
      </c>
      <c r="C7" s="45" t="s">
        <v>104</v>
      </c>
      <c r="D7" s="45" t="s">
        <v>105</v>
      </c>
      <c r="E7" s="45" t="s">
        <v>106</v>
      </c>
    </row>
    <row r="8" spans="1:12" x14ac:dyDescent="0.25">
      <c r="B8" s="22">
        <v>1</v>
      </c>
      <c r="C8" s="46" t="s">
        <v>107</v>
      </c>
      <c r="D8" s="22" t="s">
        <v>108</v>
      </c>
      <c r="E8" s="125">
        <v>0</v>
      </c>
    </row>
    <row r="9" spans="1:12" x14ac:dyDescent="0.25">
      <c r="B9" s="22">
        <v>2</v>
      </c>
      <c r="C9" s="46" t="s">
        <v>172</v>
      </c>
      <c r="D9" s="22" t="s">
        <v>109</v>
      </c>
      <c r="E9" s="125">
        <v>0</v>
      </c>
    </row>
    <row r="10" spans="1:12" x14ac:dyDescent="0.25">
      <c r="B10" s="47"/>
      <c r="C10" s="47" t="s">
        <v>51</v>
      </c>
      <c r="D10" s="47"/>
      <c r="E10" s="87">
        <f>SUM(E8,E9)</f>
        <v>0</v>
      </c>
    </row>
    <row r="12" spans="1:12" x14ac:dyDescent="0.25">
      <c r="E12" s="121"/>
    </row>
    <row r="14" spans="1:12" x14ac:dyDescent="0.25">
      <c r="E14" s="37"/>
      <c r="F14" s="37"/>
      <c r="G14" s="37"/>
      <c r="H14" s="37"/>
      <c r="I14" s="37"/>
      <c r="J14" s="37"/>
      <c r="K14" s="37"/>
    </row>
    <row r="15" spans="1:12" x14ac:dyDescent="0.25">
      <c r="C15" s="165"/>
      <c r="D15" s="166"/>
      <c r="E15" s="167"/>
      <c r="F15" s="168"/>
      <c r="G15" s="168"/>
      <c r="H15" s="168"/>
      <c r="I15" s="168"/>
      <c r="J15" s="21"/>
    </row>
    <row r="16" spans="1:12" x14ac:dyDescent="0.25">
      <c r="E16" s="37"/>
      <c r="F16" s="37"/>
      <c r="G16" s="37"/>
      <c r="H16" s="37"/>
      <c r="I16" s="37"/>
    </row>
    <row r="17" spans="5:10" x14ac:dyDescent="0.25">
      <c r="E17" s="37"/>
      <c r="F17" s="37"/>
      <c r="G17" s="37"/>
      <c r="H17" s="37"/>
      <c r="I17" s="37"/>
      <c r="J17" s="37"/>
    </row>
  </sheetData>
  <mergeCells count="4">
    <mergeCell ref="B2:E2"/>
    <mergeCell ref="B6:E6"/>
    <mergeCell ref="C3:E3"/>
    <mergeCell ref="B1:E1"/>
  </mergeCells>
  <phoneticPr fontId="30" type="noConversion"/>
  <pageMargins left="0.7" right="0.7" top="0.75" bottom="0.75" header="0.3" footer="0.3"/>
  <ignoredErrors>
    <ignoredError sqref="E10" unlockedFormula="1"/>
  </ignoredError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29300A-9AA3-4211-8194-738C2B0EB2DA}">
  <dimension ref="B1:L70"/>
  <sheetViews>
    <sheetView zoomScaleNormal="100" workbookViewId="0">
      <selection activeCell="B2" sqref="B2:J2"/>
    </sheetView>
  </sheetViews>
  <sheetFormatPr defaultColWidth="8.88671875" defaultRowHeight="12" x14ac:dyDescent="0.25"/>
  <cols>
    <col min="1" max="1" width="8.88671875" style="7"/>
    <col min="2" max="2" width="16.33203125" style="7" customWidth="1"/>
    <col min="3" max="3" width="24.33203125" style="7" customWidth="1"/>
    <col min="4" max="4" width="12" style="9" bestFit="1" customWidth="1"/>
    <col min="5" max="6" width="14.6640625" style="9" customWidth="1"/>
    <col min="7" max="7" width="14.6640625" style="50" customWidth="1"/>
    <col min="8" max="8" width="14.6640625" style="9" customWidth="1"/>
    <col min="9" max="9" width="14.6640625" style="50" customWidth="1"/>
    <col min="10" max="10" width="14.6640625" style="9" customWidth="1"/>
    <col min="11" max="11" width="19.33203125" style="51" customWidth="1"/>
    <col min="12" max="12" width="13.33203125" style="7" customWidth="1"/>
    <col min="13" max="16384" width="8.88671875" style="7"/>
  </cols>
  <sheetData>
    <row r="1" spans="2:12" ht="15.6" x14ac:dyDescent="0.25">
      <c r="B1" s="247" t="s">
        <v>170</v>
      </c>
      <c r="C1" s="248"/>
      <c r="D1" s="248"/>
      <c r="E1" s="248"/>
      <c r="F1" s="248"/>
      <c r="G1" s="248"/>
      <c r="H1" s="248"/>
      <c r="I1" s="248"/>
      <c r="J1" s="248"/>
      <c r="K1" s="85"/>
    </row>
    <row r="2" spans="2:12" ht="171" customHeight="1" x14ac:dyDescent="0.25">
      <c r="B2" s="245" t="s">
        <v>159</v>
      </c>
      <c r="C2" s="202"/>
      <c r="D2" s="202"/>
      <c r="E2" s="202"/>
      <c r="F2" s="202"/>
      <c r="G2" s="202"/>
      <c r="H2" s="202"/>
      <c r="I2" s="202"/>
      <c r="J2" s="202"/>
      <c r="K2" s="7"/>
    </row>
    <row r="3" spans="2:12" ht="19.95" customHeight="1" x14ac:dyDescent="0.25">
      <c r="B3" s="63" t="s">
        <v>15</v>
      </c>
      <c r="C3" s="203" t="str">
        <f>'Cost Workbook Overview'!C3</f>
        <v>Bidder Name</v>
      </c>
      <c r="D3" s="203"/>
      <c r="E3" s="203"/>
      <c r="F3" s="203"/>
      <c r="G3" s="203"/>
      <c r="H3" s="203"/>
      <c r="I3" s="203"/>
      <c r="J3" s="203"/>
      <c r="K3" s="7"/>
    </row>
    <row r="4" spans="2:12" x14ac:dyDescent="0.25">
      <c r="B4" s="8"/>
      <c r="C4" s="9"/>
      <c r="D4" s="49"/>
      <c r="E4" s="49"/>
      <c r="K4" s="50"/>
      <c r="L4" s="9"/>
    </row>
    <row r="5" spans="2:12" x14ac:dyDescent="0.25">
      <c r="E5" s="91"/>
    </row>
    <row r="6" spans="2:12" x14ac:dyDescent="0.25">
      <c r="B6" s="249" t="s">
        <v>119</v>
      </c>
      <c r="C6" s="250"/>
      <c r="D6" s="250"/>
      <c r="E6" s="250"/>
      <c r="F6" s="250"/>
      <c r="G6" s="250"/>
      <c r="H6" s="250"/>
      <c r="I6" s="250"/>
      <c r="J6" s="251"/>
      <c r="K6" s="21"/>
      <c r="L6" s="21"/>
    </row>
    <row r="7" spans="2:12" x14ac:dyDescent="0.25">
      <c r="B7" s="12" t="s">
        <v>17</v>
      </c>
      <c r="C7" s="12" t="s">
        <v>110</v>
      </c>
      <c r="D7" s="89" t="s">
        <v>144</v>
      </c>
      <c r="E7" s="90" t="s">
        <v>157</v>
      </c>
      <c r="F7" s="89" t="s">
        <v>146</v>
      </c>
      <c r="G7" s="89" t="s">
        <v>147</v>
      </c>
      <c r="H7" s="90" t="s">
        <v>158</v>
      </c>
      <c r="I7" s="89" t="s">
        <v>149</v>
      </c>
      <c r="J7" s="89" t="s">
        <v>150</v>
      </c>
      <c r="K7" s="7"/>
    </row>
    <row r="8" spans="2:12" x14ac:dyDescent="0.25">
      <c r="B8" s="16">
        <v>1</v>
      </c>
      <c r="C8" s="17" t="s">
        <v>49</v>
      </c>
      <c r="D8" s="69">
        <v>1</v>
      </c>
      <c r="E8" s="60">
        <v>0</v>
      </c>
      <c r="F8" s="71">
        <f>D8*E8*12</f>
        <v>0</v>
      </c>
      <c r="G8" s="71">
        <f>D8*E8</f>
        <v>0</v>
      </c>
      <c r="H8" s="60">
        <v>0</v>
      </c>
      <c r="I8" s="71">
        <f>D8*H8*12</f>
        <v>0</v>
      </c>
      <c r="J8" s="71">
        <f>H8*I8</f>
        <v>0</v>
      </c>
      <c r="K8" s="7"/>
    </row>
    <row r="9" spans="2:12" x14ac:dyDescent="0.25">
      <c r="B9" s="16">
        <v>2</v>
      </c>
      <c r="C9" s="17" t="s">
        <v>50</v>
      </c>
      <c r="D9" s="69">
        <v>1</v>
      </c>
      <c r="E9" s="60">
        <v>0</v>
      </c>
      <c r="F9" s="71">
        <f>D9*E9*12</f>
        <v>0</v>
      </c>
      <c r="G9" s="71">
        <f>D9*E9</f>
        <v>0</v>
      </c>
      <c r="H9" s="60">
        <v>0</v>
      </c>
      <c r="I9" s="71">
        <f>D9*H9*12</f>
        <v>0</v>
      </c>
      <c r="J9" s="71">
        <f>H9*I9</f>
        <v>0</v>
      </c>
      <c r="K9" s="7"/>
    </row>
    <row r="10" spans="2:12" x14ac:dyDescent="0.25">
      <c r="B10" s="73"/>
      <c r="C10" s="74"/>
      <c r="E10" s="75"/>
      <c r="F10" s="84">
        <f>SUM(F8:F9)</f>
        <v>0</v>
      </c>
      <c r="G10" s="84">
        <f>SUM(G8:G9)</f>
        <v>0</v>
      </c>
      <c r="H10" s="75"/>
      <c r="I10" s="84">
        <f>SUM(I8:I9)</f>
        <v>0</v>
      </c>
      <c r="J10" s="84">
        <f>SUM(J8:J9)</f>
        <v>0</v>
      </c>
      <c r="K10" s="7"/>
    </row>
    <row r="11" spans="2:12" x14ac:dyDescent="0.25">
      <c r="C11" s="20"/>
    </row>
    <row r="12" spans="2:12" x14ac:dyDescent="0.25">
      <c r="B12" s="249" t="s">
        <v>120</v>
      </c>
      <c r="C12" s="250"/>
      <c r="D12" s="250"/>
      <c r="E12" s="250"/>
      <c r="F12" s="250"/>
      <c r="G12" s="250"/>
      <c r="H12" s="250"/>
      <c r="I12" s="250"/>
      <c r="J12" s="251"/>
      <c r="K12" s="21"/>
      <c r="L12" s="21"/>
    </row>
    <row r="13" spans="2:12" x14ac:dyDescent="0.25">
      <c r="B13" s="12" t="s">
        <v>17</v>
      </c>
      <c r="C13" s="12" t="s">
        <v>111</v>
      </c>
      <c r="D13" s="89" t="s">
        <v>144</v>
      </c>
      <c r="E13" s="90" t="s">
        <v>157</v>
      </c>
      <c r="F13" s="89" t="s">
        <v>146</v>
      </c>
      <c r="G13" s="89" t="s">
        <v>147</v>
      </c>
      <c r="H13" s="90" t="s">
        <v>158</v>
      </c>
      <c r="I13" s="89" t="s">
        <v>149</v>
      </c>
      <c r="J13" s="89" t="s">
        <v>150</v>
      </c>
      <c r="K13" s="7"/>
    </row>
    <row r="14" spans="2:12" x14ac:dyDescent="0.25">
      <c r="B14" s="16">
        <v>1</v>
      </c>
      <c r="C14" s="17" t="s">
        <v>112</v>
      </c>
      <c r="D14" s="69">
        <v>1</v>
      </c>
      <c r="E14" s="60">
        <v>0</v>
      </c>
      <c r="F14" s="71">
        <f>D14*E14*12</f>
        <v>0</v>
      </c>
      <c r="G14" s="71">
        <f>D14*E14*12</f>
        <v>0</v>
      </c>
      <c r="H14" s="60">
        <v>0</v>
      </c>
      <c r="I14" s="71">
        <f>D14*H14*12</f>
        <v>0</v>
      </c>
      <c r="J14" s="71">
        <f>D14*H14*12</f>
        <v>0</v>
      </c>
      <c r="K14" s="7"/>
    </row>
    <row r="15" spans="2:12" x14ac:dyDescent="0.25">
      <c r="B15" s="73"/>
      <c r="C15" s="74"/>
      <c r="E15" s="75"/>
      <c r="F15" s="84">
        <f>F14</f>
        <v>0</v>
      </c>
      <c r="G15" s="84">
        <f>G14</f>
        <v>0</v>
      </c>
      <c r="H15" s="75"/>
      <c r="I15" s="84">
        <f>I14</f>
        <v>0</v>
      </c>
      <c r="J15" s="84">
        <f>J14</f>
        <v>0</v>
      </c>
      <c r="K15" s="7"/>
    </row>
    <row r="17" spans="2:12" x14ac:dyDescent="0.25">
      <c r="B17" s="249" t="s">
        <v>121</v>
      </c>
      <c r="C17" s="250"/>
      <c r="D17" s="250"/>
      <c r="E17" s="250"/>
      <c r="F17" s="250"/>
      <c r="G17" s="250"/>
      <c r="H17" s="250"/>
      <c r="I17" s="250"/>
      <c r="J17" s="251"/>
      <c r="K17" s="88"/>
      <c r="L17" s="88"/>
    </row>
    <row r="18" spans="2:12" x14ac:dyDescent="0.25">
      <c r="B18" s="12" t="s">
        <v>17</v>
      </c>
      <c r="C18" s="12" t="s">
        <v>110</v>
      </c>
      <c r="D18" s="89" t="s">
        <v>144</v>
      </c>
      <c r="E18" s="90" t="s">
        <v>157</v>
      </c>
      <c r="F18" s="89" t="s">
        <v>146</v>
      </c>
      <c r="G18" s="89" t="s">
        <v>147</v>
      </c>
      <c r="H18" s="90" t="s">
        <v>158</v>
      </c>
      <c r="I18" s="89" t="s">
        <v>149</v>
      </c>
      <c r="J18" s="89" t="s">
        <v>150</v>
      </c>
      <c r="K18" s="7"/>
    </row>
    <row r="19" spans="2:12" x14ac:dyDescent="0.25">
      <c r="B19" s="52">
        <v>1</v>
      </c>
      <c r="C19" s="53" t="s">
        <v>59</v>
      </c>
      <c r="D19" s="127"/>
      <c r="E19" s="127"/>
      <c r="F19" s="127"/>
      <c r="G19" s="127"/>
      <c r="H19" s="128"/>
      <c r="I19" s="127"/>
      <c r="J19" s="127"/>
      <c r="K19" s="7"/>
    </row>
    <row r="20" spans="2:12" ht="13.95" customHeight="1" x14ac:dyDescent="0.25">
      <c r="B20" s="28">
        <v>2</v>
      </c>
      <c r="C20" s="29" t="s">
        <v>60</v>
      </c>
      <c r="D20" s="69">
        <v>1</v>
      </c>
      <c r="E20" s="60">
        <v>0</v>
      </c>
      <c r="F20" s="71">
        <f>D20*E20</f>
        <v>0</v>
      </c>
      <c r="G20" s="71">
        <f>D20*E20</f>
        <v>0</v>
      </c>
      <c r="H20" s="60">
        <v>0</v>
      </c>
      <c r="I20" s="71">
        <f>D20*H20</f>
        <v>0</v>
      </c>
      <c r="J20" s="71">
        <f>D20*H20</f>
        <v>0</v>
      </c>
      <c r="K20" s="7"/>
    </row>
    <row r="21" spans="2:12" x14ac:dyDescent="0.25">
      <c r="B21" s="28">
        <v>3</v>
      </c>
      <c r="C21" s="29" t="s">
        <v>151</v>
      </c>
      <c r="D21" s="69">
        <v>1</v>
      </c>
      <c r="E21" s="60">
        <v>0</v>
      </c>
      <c r="F21" s="71">
        <f t="shared" ref="F21:F22" si="0">D21*E21</f>
        <v>0</v>
      </c>
      <c r="G21" s="71">
        <f t="shared" ref="G21:G22" si="1">D21*E21</f>
        <v>0</v>
      </c>
      <c r="H21" s="60">
        <v>0</v>
      </c>
      <c r="I21" s="71">
        <f t="shared" ref="I21:I22" si="2">D21*H21</f>
        <v>0</v>
      </c>
      <c r="J21" s="71">
        <f t="shared" ref="J21:J22" si="3">D21*H21</f>
        <v>0</v>
      </c>
      <c r="K21" s="7"/>
    </row>
    <row r="22" spans="2:12" ht="24" x14ac:dyDescent="0.25">
      <c r="B22" s="28">
        <v>4</v>
      </c>
      <c r="C22" s="29" t="s">
        <v>152</v>
      </c>
      <c r="D22" s="69">
        <v>1</v>
      </c>
      <c r="E22" s="60">
        <v>0</v>
      </c>
      <c r="F22" s="71">
        <f t="shared" si="0"/>
        <v>0</v>
      </c>
      <c r="G22" s="71">
        <f t="shared" si="1"/>
        <v>0</v>
      </c>
      <c r="H22" s="60">
        <v>0</v>
      </c>
      <c r="I22" s="71">
        <f t="shared" si="2"/>
        <v>0</v>
      </c>
      <c r="J22" s="71">
        <f t="shared" si="3"/>
        <v>0</v>
      </c>
      <c r="K22" s="7"/>
    </row>
    <row r="23" spans="2:12" x14ac:dyDescent="0.25">
      <c r="B23" s="55"/>
      <c r="C23" s="56"/>
      <c r="E23" s="75"/>
      <c r="F23" s="84">
        <f>SUM(F20:F22)</f>
        <v>0</v>
      </c>
      <c r="G23" s="84">
        <f>SUM(G20:G22)</f>
        <v>0</v>
      </c>
      <c r="H23" s="75"/>
      <c r="I23" s="84">
        <f>SUM(I20:I22)</f>
        <v>0</v>
      </c>
      <c r="J23" s="84">
        <f>SUM(J20:J22)</f>
        <v>0</v>
      </c>
      <c r="K23" s="7"/>
    </row>
    <row r="24" spans="2:12" x14ac:dyDescent="0.25">
      <c r="B24" s="55"/>
      <c r="C24" s="56"/>
      <c r="E24" s="75"/>
      <c r="F24" s="49"/>
      <c r="G24" s="75"/>
      <c r="H24" s="49"/>
      <c r="I24" s="75"/>
      <c r="J24" s="49"/>
      <c r="K24" s="75"/>
      <c r="L24" s="49"/>
    </row>
    <row r="25" spans="2:12" x14ac:dyDescent="0.25">
      <c r="B25" s="249" t="s">
        <v>121</v>
      </c>
      <c r="C25" s="250"/>
      <c r="D25" s="250"/>
      <c r="E25" s="250"/>
      <c r="F25" s="250"/>
      <c r="G25" s="250"/>
      <c r="H25" s="250"/>
      <c r="I25" s="250"/>
      <c r="J25" s="251"/>
      <c r="K25" s="88"/>
      <c r="L25" s="88"/>
    </row>
    <row r="26" spans="2:12" x14ac:dyDescent="0.25">
      <c r="B26" s="12" t="s">
        <v>17</v>
      </c>
      <c r="C26" s="12" t="s">
        <v>110</v>
      </c>
      <c r="D26" s="89" t="s">
        <v>144</v>
      </c>
      <c r="E26" s="90" t="s">
        <v>157</v>
      </c>
      <c r="F26" s="89" t="s">
        <v>146</v>
      </c>
      <c r="G26" s="89" t="s">
        <v>147</v>
      </c>
      <c r="H26" s="90" t="s">
        <v>158</v>
      </c>
      <c r="I26" s="89" t="s">
        <v>149</v>
      </c>
      <c r="J26" s="89" t="s">
        <v>150</v>
      </c>
      <c r="K26" s="7"/>
    </row>
    <row r="27" spans="2:12" x14ac:dyDescent="0.25">
      <c r="B27" s="54">
        <v>1</v>
      </c>
      <c r="C27" s="53" t="s">
        <v>63</v>
      </c>
      <c r="D27" s="127"/>
      <c r="E27" s="127"/>
      <c r="F27" s="127"/>
      <c r="G27" s="127"/>
      <c r="H27" s="128"/>
      <c r="I27" s="127"/>
      <c r="J27" s="127"/>
      <c r="K27" s="7"/>
    </row>
    <row r="28" spans="2:12" x14ac:dyDescent="0.25">
      <c r="B28" s="28">
        <v>2</v>
      </c>
      <c r="C28" s="29" t="s">
        <v>114</v>
      </c>
      <c r="D28" s="69">
        <v>1</v>
      </c>
      <c r="E28" s="60">
        <v>0</v>
      </c>
      <c r="F28" s="71">
        <f>D28*E28</f>
        <v>0</v>
      </c>
      <c r="G28" s="71">
        <f>D28*E28</f>
        <v>0</v>
      </c>
      <c r="H28" s="60">
        <v>0</v>
      </c>
      <c r="I28" s="71">
        <f>D28*H28</f>
        <v>0</v>
      </c>
      <c r="J28" s="71">
        <f>D28*H28</f>
        <v>0</v>
      </c>
      <c r="K28" s="7"/>
    </row>
    <row r="29" spans="2:12" x14ac:dyDescent="0.25">
      <c r="B29" s="28">
        <v>3</v>
      </c>
      <c r="C29" s="29" t="s">
        <v>115</v>
      </c>
      <c r="D29" s="69">
        <v>1</v>
      </c>
      <c r="E29" s="60">
        <v>0</v>
      </c>
      <c r="F29" s="71">
        <f t="shared" ref="F29:F30" si="4">D29*E29</f>
        <v>0</v>
      </c>
      <c r="G29" s="71">
        <f t="shared" ref="G29:G30" si="5">D29*E29</f>
        <v>0</v>
      </c>
      <c r="H29" s="60">
        <v>0</v>
      </c>
      <c r="I29" s="71">
        <f>D29*H29</f>
        <v>0</v>
      </c>
      <c r="J29" s="71">
        <f t="shared" ref="J29:J30" si="6">D29*H29</f>
        <v>0</v>
      </c>
      <c r="K29" s="7"/>
    </row>
    <row r="30" spans="2:12" x14ac:dyDescent="0.25">
      <c r="B30" s="28">
        <v>4</v>
      </c>
      <c r="C30" s="29" t="s">
        <v>116</v>
      </c>
      <c r="D30" s="69">
        <v>1</v>
      </c>
      <c r="E30" s="60">
        <v>0</v>
      </c>
      <c r="F30" s="71">
        <f t="shared" si="4"/>
        <v>0</v>
      </c>
      <c r="G30" s="71">
        <f t="shared" si="5"/>
        <v>0</v>
      </c>
      <c r="H30" s="60">
        <v>0</v>
      </c>
      <c r="I30" s="71">
        <f>D30*H30</f>
        <v>0</v>
      </c>
      <c r="J30" s="71">
        <f t="shared" si="6"/>
        <v>0</v>
      </c>
      <c r="K30" s="7"/>
    </row>
    <row r="31" spans="2:12" x14ac:dyDescent="0.25">
      <c r="B31" s="55"/>
      <c r="C31" s="56"/>
      <c r="E31" s="75"/>
      <c r="F31" s="84">
        <f>SUM(F28:F30)</f>
        <v>0</v>
      </c>
      <c r="G31" s="84">
        <f>SUM(G28:G30)</f>
        <v>0</v>
      </c>
      <c r="H31" s="91"/>
      <c r="I31" s="84">
        <f>SUM(H28:H30)</f>
        <v>0</v>
      </c>
      <c r="J31" s="84">
        <f>SUM(J28:J30)</f>
        <v>0</v>
      </c>
      <c r="K31" s="7"/>
    </row>
    <row r="32" spans="2:12" x14ac:dyDescent="0.25">
      <c r="B32" s="55"/>
      <c r="C32" s="56"/>
      <c r="K32" s="58"/>
      <c r="L32" s="57"/>
    </row>
    <row r="33" spans="2:12" x14ac:dyDescent="0.25">
      <c r="B33" s="249" t="s">
        <v>121</v>
      </c>
      <c r="C33" s="250"/>
      <c r="D33" s="250"/>
      <c r="E33" s="250"/>
      <c r="F33" s="250"/>
      <c r="G33" s="250"/>
      <c r="H33" s="250"/>
      <c r="I33" s="250"/>
      <c r="J33" s="251"/>
      <c r="K33" s="88"/>
      <c r="L33" s="88"/>
    </row>
    <row r="34" spans="2:12" x14ac:dyDescent="0.25">
      <c r="B34" s="12" t="s">
        <v>17</v>
      </c>
      <c r="C34" s="12" t="s">
        <v>110</v>
      </c>
      <c r="D34" s="89" t="s">
        <v>144</v>
      </c>
      <c r="E34" s="90" t="s">
        <v>157</v>
      </c>
      <c r="F34" s="89" t="s">
        <v>146</v>
      </c>
      <c r="G34" s="89" t="s">
        <v>147</v>
      </c>
      <c r="H34" s="90" t="s">
        <v>158</v>
      </c>
      <c r="I34" s="89" t="s">
        <v>149</v>
      </c>
      <c r="J34" s="89" t="s">
        <v>150</v>
      </c>
      <c r="K34" s="7"/>
    </row>
    <row r="35" spans="2:12" x14ac:dyDescent="0.25">
      <c r="B35" s="54">
        <v>1</v>
      </c>
      <c r="C35" s="53" t="s">
        <v>67</v>
      </c>
      <c r="D35" s="129"/>
      <c r="E35" s="129"/>
      <c r="F35" s="129"/>
      <c r="G35" s="129"/>
      <c r="H35" s="130"/>
      <c r="I35" s="129"/>
      <c r="J35" s="131"/>
      <c r="K35" s="7"/>
    </row>
    <row r="36" spans="2:12" x14ac:dyDescent="0.25">
      <c r="B36" s="28">
        <v>2</v>
      </c>
      <c r="C36" s="59" t="s">
        <v>153</v>
      </c>
      <c r="D36" s="70">
        <v>2000</v>
      </c>
      <c r="E36" s="60">
        <v>0</v>
      </c>
      <c r="F36" s="72">
        <f>D36*E36</f>
        <v>0</v>
      </c>
      <c r="G36" s="72">
        <f>D36*E36</f>
        <v>0</v>
      </c>
      <c r="H36" s="60">
        <v>0</v>
      </c>
      <c r="I36" s="72">
        <f>D36*H36</f>
        <v>0</v>
      </c>
      <c r="J36" s="82">
        <f>D36*H36</f>
        <v>0</v>
      </c>
      <c r="K36" s="7"/>
    </row>
    <row r="37" spans="2:12" x14ac:dyDescent="0.25">
      <c r="B37" s="28">
        <v>3</v>
      </c>
      <c r="C37" s="59" t="s">
        <v>155</v>
      </c>
      <c r="D37" s="70">
        <v>1</v>
      </c>
      <c r="E37" s="60">
        <v>0</v>
      </c>
      <c r="F37" s="72">
        <f>D37*E37</f>
        <v>0</v>
      </c>
      <c r="G37" s="72">
        <f>D37*E37</f>
        <v>0</v>
      </c>
      <c r="H37" s="60">
        <v>0</v>
      </c>
      <c r="I37" s="72">
        <f>D37*H37</f>
        <v>0</v>
      </c>
      <c r="J37" s="82">
        <f>D37*H37</f>
        <v>0</v>
      </c>
      <c r="K37" s="7"/>
    </row>
    <row r="38" spans="2:12" x14ac:dyDescent="0.25">
      <c r="B38" s="55"/>
      <c r="C38" s="10"/>
      <c r="D38" s="77"/>
      <c r="E38" s="75"/>
      <c r="F38" s="84">
        <f>SUM(F36:F37)</f>
        <v>0</v>
      </c>
      <c r="G38" s="84">
        <f>SUM(G36,G37)</f>
        <v>0</v>
      </c>
      <c r="H38" s="75"/>
      <c r="I38" s="84">
        <f>SUM(I36:I37)</f>
        <v>0</v>
      </c>
      <c r="J38" s="84">
        <f>SUM(J36:J37)</f>
        <v>0</v>
      </c>
      <c r="K38" s="7"/>
    </row>
    <row r="39" spans="2:12" x14ac:dyDescent="0.25">
      <c r="B39" s="55"/>
      <c r="C39" s="10"/>
      <c r="D39" s="77"/>
      <c r="E39" s="75"/>
      <c r="F39" s="78"/>
      <c r="G39" s="75"/>
      <c r="H39" s="78"/>
      <c r="I39" s="75"/>
      <c r="J39" s="78"/>
      <c r="K39" s="75"/>
      <c r="L39" s="78"/>
    </row>
    <row r="40" spans="2:12" x14ac:dyDescent="0.25">
      <c r="B40" s="249" t="s">
        <v>121</v>
      </c>
      <c r="C40" s="250"/>
      <c r="D40" s="250"/>
      <c r="E40" s="250"/>
      <c r="F40" s="250"/>
      <c r="G40" s="250"/>
      <c r="H40" s="250"/>
      <c r="I40" s="250"/>
      <c r="J40" s="251"/>
      <c r="K40" s="88"/>
      <c r="L40" s="88"/>
    </row>
    <row r="41" spans="2:12" x14ac:dyDescent="0.25">
      <c r="B41" s="12" t="s">
        <v>17</v>
      </c>
      <c r="C41" s="12" t="s">
        <v>110</v>
      </c>
      <c r="D41" s="89" t="s">
        <v>144</v>
      </c>
      <c r="E41" s="90" t="s">
        <v>157</v>
      </c>
      <c r="F41" s="89" t="s">
        <v>146</v>
      </c>
      <c r="G41" s="89" t="s">
        <v>147</v>
      </c>
      <c r="H41" s="90" t="s">
        <v>158</v>
      </c>
      <c r="I41" s="89" t="s">
        <v>149</v>
      </c>
      <c r="J41" s="89" t="s">
        <v>150</v>
      </c>
      <c r="K41" s="7"/>
    </row>
    <row r="42" spans="2:12" x14ac:dyDescent="0.25">
      <c r="B42" s="54">
        <v>1</v>
      </c>
      <c r="C42" s="53" t="s">
        <v>70</v>
      </c>
      <c r="D42" s="129"/>
      <c r="E42" s="132"/>
      <c r="F42" s="132"/>
      <c r="G42" s="132"/>
      <c r="H42" s="130"/>
      <c r="I42" s="132"/>
      <c r="J42" s="92"/>
      <c r="K42" s="7"/>
    </row>
    <row r="43" spans="2:12" ht="36" x14ac:dyDescent="0.25">
      <c r="B43" s="28">
        <v>2</v>
      </c>
      <c r="C43" s="29" t="s">
        <v>71</v>
      </c>
      <c r="D43" s="66">
        <v>500000</v>
      </c>
      <c r="E43" s="60">
        <v>0</v>
      </c>
      <c r="F43" s="82">
        <f>D43*E43</f>
        <v>0</v>
      </c>
      <c r="G43" s="82">
        <f>D43*E43</f>
        <v>0</v>
      </c>
      <c r="H43" s="60">
        <v>0</v>
      </c>
      <c r="I43" s="82">
        <f>D43*H43</f>
        <v>0</v>
      </c>
      <c r="J43" s="82">
        <f>D43*H43</f>
        <v>0</v>
      </c>
      <c r="K43" s="7"/>
    </row>
    <row r="44" spans="2:12" x14ac:dyDescent="0.25">
      <c r="B44" s="28">
        <v>3</v>
      </c>
      <c r="C44" s="29" t="s">
        <v>72</v>
      </c>
      <c r="D44" s="22">
        <v>4</v>
      </c>
      <c r="E44" s="60">
        <v>0</v>
      </c>
      <c r="F44" s="82">
        <f t="shared" ref="F44:F47" si="7">D44*E44</f>
        <v>0</v>
      </c>
      <c r="G44" s="82">
        <f t="shared" ref="G44:G47" si="8">D44*E44</f>
        <v>0</v>
      </c>
      <c r="H44" s="60">
        <v>0</v>
      </c>
      <c r="I44" s="82">
        <f>D44*H44</f>
        <v>0</v>
      </c>
      <c r="J44" s="82">
        <f t="shared" ref="J44:J47" si="9">D44*H44</f>
        <v>0</v>
      </c>
      <c r="K44" s="7"/>
    </row>
    <row r="45" spans="2:12" ht="36" x14ac:dyDescent="0.25">
      <c r="B45" s="28">
        <v>4</v>
      </c>
      <c r="C45" s="29" t="s">
        <v>73</v>
      </c>
      <c r="D45" s="22">
        <v>1</v>
      </c>
      <c r="E45" s="60">
        <v>0</v>
      </c>
      <c r="F45" s="82">
        <f t="shared" si="7"/>
        <v>0</v>
      </c>
      <c r="G45" s="82">
        <f t="shared" si="8"/>
        <v>0</v>
      </c>
      <c r="H45" s="60">
        <v>0</v>
      </c>
      <c r="I45" s="82">
        <f>D45*H45</f>
        <v>0</v>
      </c>
      <c r="J45" s="82">
        <f t="shared" si="9"/>
        <v>0</v>
      </c>
      <c r="K45" s="7"/>
    </row>
    <row r="46" spans="2:12" ht="24" x14ac:dyDescent="0.25">
      <c r="B46" s="28">
        <v>5</v>
      </c>
      <c r="C46" s="29" t="s">
        <v>74</v>
      </c>
      <c r="D46" s="22">
        <v>150</v>
      </c>
      <c r="E46" s="60">
        <v>0</v>
      </c>
      <c r="F46" s="82">
        <f t="shared" si="7"/>
        <v>0</v>
      </c>
      <c r="G46" s="82">
        <f t="shared" si="8"/>
        <v>0</v>
      </c>
      <c r="H46" s="60">
        <v>0</v>
      </c>
      <c r="I46" s="82">
        <f>D46*H46</f>
        <v>0</v>
      </c>
      <c r="J46" s="82">
        <f t="shared" si="9"/>
        <v>0</v>
      </c>
      <c r="K46" s="7"/>
    </row>
    <row r="47" spans="2:12" ht="36" x14ac:dyDescent="0.25">
      <c r="B47" s="28">
        <v>6</v>
      </c>
      <c r="C47" s="29" t="s">
        <v>75</v>
      </c>
      <c r="D47" s="22">
        <v>1</v>
      </c>
      <c r="E47" s="60">
        <v>0</v>
      </c>
      <c r="F47" s="82">
        <f t="shared" si="7"/>
        <v>0</v>
      </c>
      <c r="G47" s="82">
        <f t="shared" si="8"/>
        <v>0</v>
      </c>
      <c r="H47" s="60">
        <v>0</v>
      </c>
      <c r="I47" s="82">
        <f>D47*H47</f>
        <v>0</v>
      </c>
      <c r="J47" s="82">
        <f t="shared" si="9"/>
        <v>0</v>
      </c>
      <c r="K47" s="7"/>
    </row>
    <row r="48" spans="2:12" x14ac:dyDescent="0.25">
      <c r="B48" s="55"/>
      <c r="C48" s="56"/>
      <c r="D48" s="77"/>
      <c r="E48" s="75"/>
      <c r="F48" s="83">
        <f>SUM(F43:F47)</f>
        <v>0</v>
      </c>
      <c r="G48" s="83">
        <f>SUM(G43:G47)</f>
        <v>0</v>
      </c>
      <c r="H48" s="75"/>
      <c r="I48" s="83">
        <f>SUM(I43:I47)</f>
        <v>0</v>
      </c>
      <c r="J48" s="83">
        <f>SUM(J43:J47)</f>
        <v>0</v>
      </c>
      <c r="K48" s="7"/>
    </row>
    <row r="49" spans="2:12" x14ac:dyDescent="0.25">
      <c r="B49" s="55"/>
      <c r="C49" s="56"/>
      <c r="D49" s="77"/>
      <c r="E49" s="75"/>
      <c r="F49" s="79"/>
      <c r="G49" s="75"/>
      <c r="H49" s="79"/>
      <c r="I49" s="75"/>
      <c r="J49" s="79"/>
      <c r="K49" s="76"/>
      <c r="L49" s="79"/>
    </row>
    <row r="50" spans="2:12" x14ac:dyDescent="0.25">
      <c r="B50" s="249" t="s">
        <v>121</v>
      </c>
      <c r="C50" s="250"/>
      <c r="D50" s="250"/>
      <c r="E50" s="250"/>
      <c r="F50" s="250"/>
      <c r="G50" s="250"/>
      <c r="H50" s="250"/>
      <c r="I50" s="250"/>
      <c r="J50" s="251"/>
      <c r="K50" s="88"/>
      <c r="L50" s="88"/>
    </row>
    <row r="51" spans="2:12" x14ac:dyDescent="0.25">
      <c r="B51" s="12" t="s">
        <v>17</v>
      </c>
      <c r="C51" s="12" t="s">
        <v>110</v>
      </c>
      <c r="D51" s="89" t="s">
        <v>144</v>
      </c>
      <c r="E51" s="90" t="s">
        <v>157</v>
      </c>
      <c r="F51" s="89" t="s">
        <v>146</v>
      </c>
      <c r="G51" s="89" t="s">
        <v>147</v>
      </c>
      <c r="H51" s="90" t="s">
        <v>158</v>
      </c>
      <c r="I51" s="89" t="s">
        <v>149</v>
      </c>
      <c r="J51" s="89" t="s">
        <v>150</v>
      </c>
      <c r="K51" s="7"/>
    </row>
    <row r="52" spans="2:12" x14ac:dyDescent="0.25">
      <c r="B52" s="54">
        <v>1</v>
      </c>
      <c r="C52" s="53" t="s">
        <v>76</v>
      </c>
      <c r="D52" s="259"/>
      <c r="E52" s="260"/>
      <c r="F52" s="260"/>
      <c r="G52" s="261"/>
      <c r="H52" s="92"/>
      <c r="I52" s="92"/>
      <c r="J52" s="133"/>
      <c r="K52" s="7"/>
    </row>
    <row r="53" spans="2:12" x14ac:dyDescent="0.25">
      <c r="B53" s="28">
        <v>2</v>
      </c>
      <c r="C53" s="29" t="s">
        <v>113</v>
      </c>
      <c r="D53" s="66">
        <v>1</v>
      </c>
      <c r="E53" s="134">
        <v>0</v>
      </c>
      <c r="F53" s="82">
        <f>D53*E53</f>
        <v>0</v>
      </c>
      <c r="G53" s="82">
        <f>D53*E53</f>
        <v>0</v>
      </c>
      <c r="H53" s="135">
        <v>0</v>
      </c>
      <c r="I53" s="82">
        <f>D53*H53</f>
        <v>0</v>
      </c>
      <c r="J53" s="82">
        <f>D53*H53</f>
        <v>0</v>
      </c>
      <c r="K53" s="7"/>
    </row>
    <row r="54" spans="2:12" x14ac:dyDescent="0.25">
      <c r="B54" s="55"/>
      <c r="C54" s="56"/>
      <c r="D54" s="79"/>
      <c r="E54" s="75"/>
      <c r="F54" s="93">
        <f>F53</f>
        <v>0</v>
      </c>
      <c r="G54" s="93">
        <f>G53</f>
        <v>0</v>
      </c>
      <c r="H54" s="75"/>
      <c r="I54" s="93">
        <f>I53</f>
        <v>0</v>
      </c>
      <c r="J54" s="93">
        <f>J53</f>
        <v>0</v>
      </c>
      <c r="K54" s="7"/>
    </row>
    <row r="55" spans="2:12" x14ac:dyDescent="0.25">
      <c r="K55" s="95"/>
    </row>
    <row r="56" spans="2:12" x14ac:dyDescent="0.25">
      <c r="B56" s="249" t="s">
        <v>122</v>
      </c>
      <c r="C56" s="250"/>
      <c r="D56" s="250"/>
      <c r="E56" s="250"/>
      <c r="F56" s="250"/>
      <c r="G56" s="250"/>
      <c r="H56" s="250"/>
      <c r="I56" s="250"/>
      <c r="J56" s="251"/>
      <c r="K56" s="88"/>
      <c r="L56" s="88"/>
    </row>
    <row r="57" spans="2:12" x14ac:dyDescent="0.25">
      <c r="B57" s="12" t="s">
        <v>17</v>
      </c>
      <c r="C57" s="12" t="s">
        <v>110</v>
      </c>
      <c r="D57" s="89" t="s">
        <v>144</v>
      </c>
      <c r="E57" s="90" t="s">
        <v>145</v>
      </c>
      <c r="F57" s="89" t="s">
        <v>146</v>
      </c>
      <c r="G57" s="89" t="s">
        <v>147</v>
      </c>
      <c r="H57" s="90" t="s">
        <v>148</v>
      </c>
      <c r="I57" s="89" t="s">
        <v>149</v>
      </c>
      <c r="J57" s="89" t="s">
        <v>150</v>
      </c>
      <c r="K57" s="7"/>
    </row>
    <row r="58" spans="2:12" x14ac:dyDescent="0.25">
      <c r="B58" s="54">
        <v>1</v>
      </c>
      <c r="C58" s="53" t="s">
        <v>80</v>
      </c>
      <c r="D58" s="67"/>
      <c r="E58" s="67"/>
      <c r="F58" s="67"/>
      <c r="G58" s="67"/>
      <c r="H58" s="133"/>
      <c r="I58" s="67"/>
      <c r="J58" s="127"/>
      <c r="K58" s="7"/>
    </row>
    <row r="59" spans="2:12" x14ac:dyDescent="0.25">
      <c r="B59" s="28">
        <v>2</v>
      </c>
      <c r="C59" s="29" t="s">
        <v>81</v>
      </c>
      <c r="D59" s="258">
        <v>1</v>
      </c>
      <c r="E59" s="252">
        <v>0</v>
      </c>
      <c r="F59" s="255">
        <f>D59*E59</f>
        <v>0</v>
      </c>
      <c r="G59" s="255">
        <f>D59*E59</f>
        <v>0</v>
      </c>
      <c r="H59" s="252">
        <v>0</v>
      </c>
      <c r="I59" s="255">
        <f>D59*H59</f>
        <v>0</v>
      </c>
      <c r="J59" s="255">
        <f>D59*H59</f>
        <v>0</v>
      </c>
      <c r="K59" s="7"/>
    </row>
    <row r="60" spans="2:12" x14ac:dyDescent="0.25">
      <c r="B60" s="28">
        <v>3</v>
      </c>
      <c r="C60" s="29" t="s">
        <v>82</v>
      </c>
      <c r="D60" s="256"/>
      <c r="E60" s="253"/>
      <c r="F60" s="256"/>
      <c r="G60" s="256"/>
      <c r="H60" s="253"/>
      <c r="I60" s="256"/>
      <c r="J60" s="256"/>
      <c r="K60" s="7"/>
    </row>
    <row r="61" spans="2:12" x14ac:dyDescent="0.25">
      <c r="B61" s="28">
        <v>4</v>
      </c>
      <c r="C61" s="34" t="s">
        <v>83</v>
      </c>
      <c r="D61" s="257"/>
      <c r="E61" s="254"/>
      <c r="F61" s="257"/>
      <c r="G61" s="257"/>
      <c r="H61" s="254"/>
      <c r="I61" s="257"/>
      <c r="J61" s="257"/>
      <c r="K61" s="7"/>
    </row>
    <row r="62" spans="2:12" ht="24" x14ac:dyDescent="0.25">
      <c r="B62" s="54">
        <v>5</v>
      </c>
      <c r="C62" s="53" t="s">
        <v>84</v>
      </c>
      <c r="D62" s="67"/>
      <c r="E62" s="68"/>
      <c r="F62" s="68"/>
      <c r="G62" s="68"/>
      <c r="H62" s="130"/>
      <c r="I62" s="68"/>
      <c r="J62" s="94"/>
      <c r="K62" s="7"/>
    </row>
    <row r="63" spans="2:12" ht="24" x14ac:dyDescent="0.25">
      <c r="B63" s="28">
        <v>6</v>
      </c>
      <c r="C63" s="29" t="s">
        <v>84</v>
      </c>
      <c r="D63" s="69">
        <v>1</v>
      </c>
      <c r="E63" s="60">
        <v>0</v>
      </c>
      <c r="F63" s="71">
        <f>D63*E63</f>
        <v>0</v>
      </c>
      <c r="G63" s="71">
        <f>D63*E63</f>
        <v>0</v>
      </c>
      <c r="H63" s="60">
        <v>0</v>
      </c>
      <c r="I63" s="71">
        <f>D63*H63</f>
        <v>0</v>
      </c>
      <c r="J63" s="71">
        <f>D63*H63</f>
        <v>0</v>
      </c>
      <c r="K63" s="7"/>
    </row>
    <row r="64" spans="2:12" x14ac:dyDescent="0.25">
      <c r="B64" s="54">
        <v>7</v>
      </c>
      <c r="C64" s="53" t="s">
        <v>85</v>
      </c>
      <c r="D64" s="67"/>
      <c r="E64" s="68"/>
      <c r="F64" s="68"/>
      <c r="G64" s="68"/>
      <c r="H64" s="130"/>
      <c r="I64" s="68"/>
      <c r="J64" s="94"/>
      <c r="K64" s="7"/>
    </row>
    <row r="65" spans="2:12" ht="24" x14ac:dyDescent="0.25">
      <c r="B65" s="28">
        <v>8</v>
      </c>
      <c r="C65" s="29" t="s">
        <v>86</v>
      </c>
      <c r="D65" s="258">
        <v>1</v>
      </c>
      <c r="E65" s="252">
        <v>0</v>
      </c>
      <c r="F65" s="255">
        <f>E65*D65</f>
        <v>0</v>
      </c>
      <c r="G65" s="255">
        <f>D65*E65</f>
        <v>0</v>
      </c>
      <c r="H65" s="252">
        <v>0</v>
      </c>
      <c r="I65" s="255">
        <f>D65*H65</f>
        <v>0</v>
      </c>
      <c r="J65" s="255">
        <f>D65*H65</f>
        <v>0</v>
      </c>
      <c r="K65" s="7"/>
    </row>
    <row r="66" spans="2:12" x14ac:dyDescent="0.25">
      <c r="B66" s="28">
        <v>9</v>
      </c>
      <c r="C66" s="29" t="s">
        <v>87</v>
      </c>
      <c r="D66" s="256"/>
      <c r="E66" s="253"/>
      <c r="F66" s="256"/>
      <c r="G66" s="256"/>
      <c r="H66" s="253"/>
      <c r="I66" s="256"/>
      <c r="J66" s="256"/>
      <c r="K66" s="7"/>
    </row>
    <row r="67" spans="2:12" x14ac:dyDescent="0.25">
      <c r="B67" s="28">
        <v>10</v>
      </c>
      <c r="C67" s="29" t="s">
        <v>88</v>
      </c>
      <c r="D67" s="257"/>
      <c r="E67" s="254"/>
      <c r="F67" s="257"/>
      <c r="G67" s="257"/>
      <c r="H67" s="254"/>
      <c r="I67" s="257"/>
      <c r="J67" s="257"/>
      <c r="K67" s="7"/>
    </row>
    <row r="68" spans="2:12" x14ac:dyDescent="0.25">
      <c r="B68" s="55"/>
      <c r="C68" s="56"/>
      <c r="D68" s="136"/>
      <c r="E68" s="137"/>
      <c r="F68" s="84">
        <f>SUM(F59,F63,F65)</f>
        <v>0</v>
      </c>
      <c r="G68" s="84">
        <f>SUM(G59,G63,G65)</f>
        <v>0</v>
      </c>
      <c r="H68" s="137"/>
      <c r="I68" s="84">
        <f>SUM(I59,I63,I65)</f>
        <v>0</v>
      </c>
      <c r="J68" s="97">
        <f>SUM(J59,J63,J65)</f>
        <v>0</v>
      </c>
      <c r="K68" s="7"/>
    </row>
    <row r="69" spans="2:12" x14ac:dyDescent="0.25">
      <c r="B69" s="55"/>
      <c r="C69" s="56"/>
      <c r="D69" s="80"/>
      <c r="E69" s="81"/>
      <c r="F69" s="138"/>
      <c r="G69" s="138"/>
      <c r="H69" s="81"/>
      <c r="I69" s="138"/>
      <c r="J69" s="96"/>
      <c r="K69" s="7"/>
    </row>
    <row r="70" spans="2:12" x14ac:dyDescent="0.25">
      <c r="D70" s="263" t="s">
        <v>154</v>
      </c>
      <c r="E70" s="264"/>
      <c r="F70" s="264"/>
      <c r="G70" s="264"/>
      <c r="H70" s="264"/>
      <c r="I70" s="265">
        <f>SUM(J68,I68,G68,F68,J54,I54,G54,F54,J48,I48,G48,F48,J38,I38,G38,F38,J31,I31,G31,F31,J23,I23,G23,F23,J15,I15,G15,F15,J10,I10,G10,F10)</f>
        <v>0</v>
      </c>
      <c r="J70" s="266"/>
      <c r="K70" s="262"/>
      <c r="L70" s="262"/>
    </row>
  </sheetData>
  <mergeCells count="29">
    <mergeCell ref="D52:G52"/>
    <mergeCell ref="B6:J6"/>
    <mergeCell ref="E65:E67"/>
    <mergeCell ref="K70:L70"/>
    <mergeCell ref="J59:J61"/>
    <mergeCell ref="F65:F67"/>
    <mergeCell ref="G65:G67"/>
    <mergeCell ref="J65:J67"/>
    <mergeCell ref="H65:H67"/>
    <mergeCell ref="D70:H70"/>
    <mergeCell ref="I70:J70"/>
    <mergeCell ref="D65:D67"/>
    <mergeCell ref="I65:I67"/>
    <mergeCell ref="B1:J1"/>
    <mergeCell ref="B17:J17"/>
    <mergeCell ref="B25:J25"/>
    <mergeCell ref="B50:J50"/>
    <mergeCell ref="H59:H61"/>
    <mergeCell ref="E59:E61"/>
    <mergeCell ref="F59:F61"/>
    <mergeCell ref="G59:G61"/>
    <mergeCell ref="B40:J40"/>
    <mergeCell ref="B56:J56"/>
    <mergeCell ref="B33:J33"/>
    <mergeCell ref="B12:J12"/>
    <mergeCell ref="D59:D61"/>
    <mergeCell ref="I59:I61"/>
    <mergeCell ref="B2:J2"/>
    <mergeCell ref="C3:J3"/>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4d4e84b6-7098-423c-aa74-a02cd75cc1e9">
      <Terms xmlns="http://schemas.microsoft.com/office/infopath/2007/PartnerControls"/>
    </lcf76f155ced4ddcb4097134ff3c332f>
    <TaxCatchAll xmlns="a878335f-0755-4244-ac51-71d628fe1306" xsi:nil="true"/>
    <Details xmlns="4d4e84b6-7098-423c-aa74-a02cd75cc1e9"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CD890D55996E6439E8B1D7288052348" ma:contentTypeVersion="17" ma:contentTypeDescription="Create a new document." ma:contentTypeScope="" ma:versionID="7d5ec99bc282bf9edea73ad3c8e31235">
  <xsd:schema xmlns:xsd="http://www.w3.org/2001/XMLSchema" xmlns:xs="http://www.w3.org/2001/XMLSchema" xmlns:p="http://schemas.microsoft.com/office/2006/metadata/properties" xmlns:ns2="4d4e84b6-7098-423c-aa74-a02cd75cc1e9" xmlns:ns3="957e54f3-fb53-43eb-b37c-90d53fb283d3" xmlns:ns4="a878335f-0755-4244-ac51-71d628fe1306" targetNamespace="http://schemas.microsoft.com/office/2006/metadata/properties" ma:root="true" ma:fieldsID="6c3173de70c948fe6e88cc07f34ad85e" ns2:_="" ns3:_="" ns4:_="">
    <xsd:import namespace="4d4e84b6-7098-423c-aa74-a02cd75cc1e9"/>
    <xsd:import namespace="957e54f3-fb53-43eb-b37c-90d53fb283d3"/>
    <xsd:import namespace="a878335f-0755-4244-ac51-71d628fe1306"/>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3:SharedWithUsers" minOccurs="0"/>
                <xsd:element ref="ns3:SharedWithDetails" minOccurs="0"/>
                <xsd:element ref="ns2:MediaServiceDateTaken" minOccurs="0"/>
                <xsd:element ref="ns2:MediaServiceLocation" minOccurs="0"/>
                <xsd:element ref="ns2:MediaLengthInSeconds" minOccurs="0"/>
                <xsd:element ref="ns2:Details" minOccurs="0"/>
                <xsd:element ref="ns2:lcf76f155ced4ddcb4097134ff3c332f" minOccurs="0"/>
                <xsd:element ref="ns4:TaxCatchAll"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d4e84b6-7098-423c-aa74-a02cd75cc1e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DateTaken" ma:index="16" nillable="true" ma:displayName="MediaServiceDateTaken" ma:hidden="true" ma:internalName="MediaServiceDateTaken" ma:readOnly="true">
      <xsd:simpleType>
        <xsd:restriction base="dms:Text"/>
      </xsd:simpleType>
    </xsd:element>
    <xsd:element name="MediaServiceLocation" ma:index="17" nillable="true" ma:displayName="Location" ma:internalName="MediaServiceLocation" ma:readOnly="true">
      <xsd:simpleType>
        <xsd:restriction base="dms:Text"/>
      </xsd:simpleType>
    </xsd:element>
    <xsd:element name="MediaLengthInSeconds" ma:index="18" nillable="true" ma:displayName="Length (seconds)" ma:internalName="MediaLengthInSeconds" ma:readOnly="true">
      <xsd:simpleType>
        <xsd:restriction base="dms:Unknown"/>
      </xsd:simpleType>
    </xsd:element>
    <xsd:element name="Details" ma:index="19" nillable="true" ma:displayName="Details" ma:description="Test" ma:format="Dropdown" ma:internalName="Details">
      <xsd:simpleType>
        <xsd:restriction base="dms:Text">
          <xsd:maxLength value="255"/>
        </xsd:restriction>
      </xsd:simpleType>
    </xsd:element>
    <xsd:element name="lcf76f155ced4ddcb4097134ff3c332f" ma:index="21" nillable="true" ma:taxonomy="true" ma:internalName="lcf76f155ced4ddcb4097134ff3c332f" ma:taxonomyFieldName="MediaServiceImageTags" ma:displayName="Image Tags" ma:readOnly="false" ma:fieldId="{5cf76f15-5ced-4ddc-b409-7134ff3c332f}" ma:taxonomyMulti="true" ma:sspId="d3d85b81-22a8-4a7a-997e-9063e893ba9c"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3"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4"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957e54f3-fb53-43eb-b37c-90d53fb283d3" elementFormDefault="qualified">
    <xsd:import namespace="http://schemas.microsoft.com/office/2006/documentManagement/types"/>
    <xsd:import namespace="http://schemas.microsoft.com/office/infopath/2007/PartnerControls"/>
    <xsd:element name="SharedWithUsers" ma:index="1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a878335f-0755-4244-ac51-71d628fe1306" elementFormDefault="qualified">
    <xsd:import namespace="http://schemas.microsoft.com/office/2006/documentManagement/types"/>
    <xsd:import namespace="http://schemas.microsoft.com/office/infopath/2007/PartnerControls"/>
    <xsd:element name="TaxCatchAll" ma:index="22" nillable="true" ma:displayName="Taxonomy Catch All Column" ma:hidden="true" ma:list="{3309245f-42e0-4854-b567-52ebdfa44c72}" ma:internalName="TaxCatchAll" ma:showField="CatchAllData" ma:web="a878335f-0755-4244-ac51-71d628fe130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4E62405-AC3C-4B28-941B-47FE6E91CA51}">
  <ds:schemaRefs>
    <ds:schemaRef ds:uri="http://schemas.microsoft.com/office/2006/metadata/properties"/>
    <ds:schemaRef ds:uri="http://schemas.microsoft.com/office/infopath/2007/PartnerControls"/>
    <ds:schemaRef ds:uri="4d4e84b6-7098-423c-aa74-a02cd75cc1e9"/>
    <ds:schemaRef ds:uri="a878335f-0755-4244-ac51-71d628fe1306"/>
    <ds:schemaRef ds:uri="bb0b3c66-910b-452a-8491-8f68fa4e87e9"/>
    <ds:schemaRef ds:uri="d076e5e0-ab74-4706-963f-85f8fb75f8d2"/>
  </ds:schemaRefs>
</ds:datastoreItem>
</file>

<file path=customXml/itemProps2.xml><?xml version="1.0" encoding="utf-8"?>
<ds:datastoreItem xmlns:ds="http://schemas.openxmlformats.org/officeDocument/2006/customXml" ds:itemID="{BA1E958D-09AD-405E-86D8-1110A7B2F7F6}">
  <ds:schemaRefs>
    <ds:schemaRef ds:uri="http://schemas.microsoft.com/sharepoint/v3/contenttype/forms"/>
  </ds:schemaRefs>
</ds:datastoreItem>
</file>

<file path=customXml/itemProps3.xml><?xml version="1.0" encoding="utf-8"?>
<ds:datastoreItem xmlns:ds="http://schemas.openxmlformats.org/officeDocument/2006/customXml" ds:itemID="{9C66A004-DAF2-4FE5-9EEB-3C129359CA5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d4e84b6-7098-423c-aa74-a02cd75cc1e9"/>
    <ds:schemaRef ds:uri="957e54f3-fb53-43eb-b37c-90d53fb283d3"/>
    <ds:schemaRef ds:uri="a878335f-0755-4244-ac51-71d628fe130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Cost Workbook Overview</vt:lpstr>
      <vt:lpstr>1.0 Total Cost Summary</vt:lpstr>
      <vt:lpstr>2.0 M&amp;O Fixed Price Services</vt:lpstr>
      <vt:lpstr>3.0 Product Cost (Monthly)</vt:lpstr>
      <vt:lpstr>4.0 Hosting Cost (Monthly)</vt:lpstr>
      <vt:lpstr>5.0 Product Cost (Annually)</vt:lpstr>
      <vt:lpstr>6.0 Statutory &amp; Council</vt:lpstr>
      <vt:lpstr>7.0 One Time Cost</vt:lpstr>
      <vt:lpstr>8.0 Additional Product Cost</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Aquino, Abegail@BCSH</dc:creator>
  <cp:keywords/>
  <dc:description/>
  <cp:lastModifiedBy>Mohmand, Hashmat@CIO</cp:lastModifiedBy>
  <cp:revision/>
  <dcterms:created xsi:type="dcterms:W3CDTF">2025-06-13T16:35:45Z</dcterms:created>
  <dcterms:modified xsi:type="dcterms:W3CDTF">2026-05-21T21:03:17Z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0x0101000CD890D55996E6439E8B1D7288052348</vt:lpwstr>
  </property>
  <property fmtid="{D5CDD505-2E9C-101B-9397-08002B2CF9AE}" pid="3" name="MediaServiceImageTags">
    <vt:lpwstr/>
  </property>
</Properties>
</file>