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MCU/Jessica Mendoza/C5613144-D/4. Bid Documentation/Rebid 1/2. Rebid Docs and Addendums/2. Posted Bid &amp; Addendums/"/>
    </mc:Choice>
  </mc:AlternateContent>
  <xr:revisionPtr revIDLastSave="921" documentId="8_{C5C0A589-08E0-4441-A9F4-D94DF0CB0F0F}" xr6:coauthVersionLast="47" xr6:coauthVersionMax="47" xr10:uidLastSave="{C1209B5F-0811-43E8-A3B9-0EE0B3499E0C}"/>
  <bookViews>
    <workbookView xWindow="-108" yWindow="-108" windowWidth="23256" windowHeight="12456" xr2:uid="{C5ADD260-65DF-4EEB-BA8E-052AB5321A5B}"/>
  </bookViews>
  <sheets>
    <sheet name="Rate Sheet" sheetId="1" r:id="rId1"/>
    <sheet name="Summary" sheetId="2" state="hidden" r:id="rId2"/>
  </sheets>
  <definedNames>
    <definedName name="_xlnm.Print_Area" localSheetId="0">'Rate Sheet'!$A$1:$N$196</definedName>
    <definedName name="Z_1E7A93E7_FEC9_456F_A9A3_A8E30EC8F08F_.wvu.PrintArea" localSheetId="0" hidden="1">'Rate Sheet'!$A$1:$N$196</definedName>
  </definedNames>
  <calcPr calcId="191028"/>
  <customWorkbookViews>
    <customWorkbookView name="Mendoza, Jessica@CDCR - Personal View" guid="{1E7A93E7-FEC9-456F-A9A3-A8E30EC8F08F}" mergeInterval="0" personalView="1" maximized="1" xWindow="-9" yWindow="-9" windowWidth="1938" windowHeight="1038"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96" i="1" l="1"/>
  <c r="N194" i="1"/>
  <c r="N193" i="1"/>
  <c r="K193" i="1"/>
  <c r="N189" i="1"/>
  <c r="N188" i="1"/>
  <c r="N178" i="1"/>
  <c r="N177" i="1"/>
  <c r="N176" i="1"/>
  <c r="N175" i="1"/>
  <c r="N174" i="1"/>
  <c r="N173" i="1"/>
  <c r="N172" i="1"/>
  <c r="N168" i="1"/>
  <c r="N167" i="1"/>
  <c r="N166" i="1"/>
  <c r="N165" i="1"/>
  <c r="N161" i="1"/>
  <c r="N160" i="1"/>
  <c r="N159" i="1"/>
  <c r="N158" i="1"/>
  <c r="N152" i="1"/>
  <c r="N150" i="1"/>
  <c r="N149" i="1"/>
  <c r="K149" i="1"/>
  <c r="N145" i="1"/>
  <c r="N144" i="1"/>
  <c r="N134" i="1"/>
  <c r="N133" i="1"/>
  <c r="N132" i="1"/>
  <c r="N131" i="1"/>
  <c r="N130" i="1"/>
  <c r="N129" i="1"/>
  <c r="N128" i="1"/>
  <c r="N124" i="1"/>
  <c r="N123" i="1"/>
  <c r="N122" i="1"/>
  <c r="N121" i="1"/>
  <c r="N117" i="1"/>
  <c r="N116" i="1"/>
  <c r="N115" i="1"/>
  <c r="N114" i="1"/>
  <c r="N108" i="1"/>
  <c r="N106" i="1"/>
  <c r="N105" i="1"/>
  <c r="K105" i="1"/>
  <c r="N101" i="1"/>
  <c r="N100" i="1"/>
  <c r="N90" i="1"/>
  <c r="N89" i="1"/>
  <c r="N88" i="1"/>
  <c r="N87" i="1"/>
  <c r="N86" i="1"/>
  <c r="N85" i="1"/>
  <c r="N84" i="1"/>
  <c r="N80" i="1"/>
  <c r="N79" i="1"/>
  <c r="N78" i="1"/>
  <c r="N77" i="1"/>
  <c r="N73" i="1"/>
  <c r="N72" i="1"/>
  <c r="N71" i="1"/>
  <c r="N70" i="1"/>
  <c r="N57" i="1"/>
  <c r="N56" i="1"/>
  <c r="N46" i="1"/>
  <c r="N45" i="1"/>
  <c r="N44" i="1"/>
  <c r="N43" i="1"/>
  <c r="N42" i="1"/>
  <c r="N41" i="1"/>
  <c r="N40" i="1"/>
  <c r="N35" i="1"/>
  <c r="N34" i="1"/>
  <c r="N33" i="1"/>
  <c r="N36" i="1" s="1"/>
  <c r="N29" i="1"/>
  <c r="N28" i="1"/>
  <c r="N27" i="1"/>
  <c r="N26" i="1"/>
  <c r="K183" i="1"/>
  <c r="N183" i="1" s="1"/>
  <c r="K182" i="1"/>
  <c r="N182" i="1" s="1"/>
  <c r="K139" i="1"/>
  <c r="N139" i="1" s="1"/>
  <c r="K138" i="1"/>
  <c r="N138" i="1" s="1"/>
  <c r="K95" i="1"/>
  <c r="N95" i="1" s="1"/>
  <c r="K94" i="1"/>
  <c r="N94" i="1" s="1"/>
  <c r="K51" i="1"/>
  <c r="N51" i="1" s="1"/>
  <c r="K50" i="1"/>
  <c r="N50" i="1" s="1"/>
  <c r="N140" i="1" l="1"/>
  <c r="N184" i="1"/>
  <c r="N96" i="1"/>
  <c r="N52" i="1"/>
  <c r="K61" i="1" l="1"/>
  <c r="N61" i="1" s="1"/>
  <c r="N62" i="1" s="1"/>
  <c r="N64" i="1" s="1"/>
  <c r="D8" i="2"/>
  <c r="D10" i="2"/>
  <c r="C93" i="2"/>
  <c r="D9" i="2"/>
  <c r="D14" i="2"/>
  <c r="D17" i="2"/>
  <c r="D15" i="2"/>
  <c r="D16" i="2"/>
  <c r="D21" i="2"/>
  <c r="D22" i="2"/>
  <c r="D23" i="2"/>
  <c r="D24" i="2"/>
  <c r="D25" i="2"/>
  <c r="D28" i="2"/>
  <c r="D29" i="2"/>
  <c r="D30" i="2"/>
  <c r="D31" i="2"/>
  <c r="D35" i="2"/>
  <c r="D36" i="2"/>
  <c r="D37" i="2"/>
  <c r="D38" i="2"/>
  <c r="D39" i="2"/>
  <c r="D43" i="2"/>
  <c r="D47" i="2"/>
  <c r="D44" i="2"/>
  <c r="D45" i="2"/>
  <c r="D46" i="2"/>
  <c r="D51" i="2"/>
  <c r="D52" i="2"/>
  <c r="D53" i="2"/>
  <c r="D54" i="2"/>
  <c r="D55" i="2"/>
  <c r="D59" i="2"/>
  <c r="D62" i="2"/>
  <c r="D60" i="2"/>
  <c r="D61" i="2"/>
  <c r="D66" i="2"/>
  <c r="D69" i="2"/>
  <c r="D67" i="2"/>
  <c r="D68" i="2"/>
  <c r="D73" i="2"/>
  <c r="D74" i="2"/>
  <c r="D78" i="2"/>
  <c r="D80" i="2"/>
  <c r="D79" i="2"/>
  <c r="D84" i="2"/>
  <c r="D85" i="2"/>
  <c r="D89" i="2"/>
  <c r="D90" i="2"/>
  <c r="D4" i="2"/>
  <c r="D5" i="2"/>
</calcChain>
</file>

<file path=xl/sharedStrings.xml><?xml version="1.0" encoding="utf-8"?>
<sst xmlns="http://schemas.openxmlformats.org/spreadsheetml/2006/main" count="509" uniqueCount="130">
  <si>
    <t>CONFINED SPACE RESCUE SERVICES</t>
  </si>
  <si>
    <t xml:space="preserve">Electronic bid packages include an Excel version of this Rate Sheet (Exhibit B-1) in addition to the PDF file in order to assist bidders in computing accurate totals. Bidders should download the Excel version and complete ALL highlighted cells.  </t>
  </si>
  <si>
    <t xml:space="preserve">The Contractor will be compensated for services performed in accordance with the applicable rate(s) specified on the Exhibit B-1, Rate Sheet which shall include all labor, personnel, transportation (including travel, per diem, fuel, and mileage), materials, supplies, tools, any necessary equipment, permits, licenses, taxes, fees, shipping/freight charges, and every other item of expense necessary (unless otherwise specified herein) to provide all services identified herein for the California Department of Corrections and Rehabilitation (CDCR) locations identified on Exhibit E, List of Participating Locations. </t>
  </si>
  <si>
    <t xml:space="preserve">Bidders may bid on one or more locations. Bidders are not required to bid on all locations; however, bidders must include a rate for all items within that location. Failure to indicate a dollar amount (blank cell) on any item may be grounds to reject the entire bid for that location. A zero dollar amount ($0.00 or $ -) listed for any and/or all items shall be interpreted and understood by the State to mean that the bidder will perform any such services at NO COST to the State. </t>
  </si>
  <si>
    <t>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t>
  </si>
  <si>
    <t xml:space="preserve">Quantities and services listed on the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t>
  </si>
  <si>
    <t>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</si>
  <si>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Contractors may offer a discount on invoices received and accepted by CDCR and paid within thirty (30) days of receipt. Discount offered must be at least one percent of the invoice amount and a minimum of $50.00.</t>
  </si>
  <si>
    <t>Discount offered on invoices paid within 30 days of receipt  =</t>
  </si>
  <si>
    <t>% *</t>
  </si>
  <si>
    <t>TABLE A: INSPECTION OF DOCUMENTS MEETING</t>
  </si>
  <si>
    <t>Description</t>
  </si>
  <si>
    <t>Estimated Number of Hours</t>
  </si>
  <si>
    <t>X</t>
  </si>
  <si>
    <t>Rate per Hour</t>
  </si>
  <si>
    <t>=</t>
  </si>
  <si>
    <t>TOTAL</t>
  </si>
  <si>
    <t>Service Activation Readiness Meeting</t>
  </si>
  <si>
    <t>Confined Space Jobsite Safety Briefing Meeting</t>
  </si>
  <si>
    <t>Compliance Meeting</t>
  </si>
  <si>
    <t>TOTAL FOR TABLE A</t>
  </si>
  <si>
    <t>TABLE B: RESCUER CLASSIFICATIONS</t>
  </si>
  <si>
    <t>Classifications</t>
  </si>
  <si>
    <t>Chief Officer / Site Project Lead (one per service)</t>
  </si>
  <si>
    <t>TOTAL FOR TABLE B</t>
  </si>
  <si>
    <t>TABLE C: EQUIPMENT</t>
  </si>
  <si>
    <t>Equipment Description</t>
  </si>
  <si>
    <t>Estimated Need Per Service</t>
  </si>
  <si>
    <t>Rate per Service / Rental</t>
  </si>
  <si>
    <t>Rescue Vehicle</t>
  </si>
  <si>
    <t>Tripods</t>
  </si>
  <si>
    <t>Portable Davit Arm</t>
  </si>
  <si>
    <t>Truck Mount Portable Davit Arm</t>
  </si>
  <si>
    <t>Winches</t>
  </si>
  <si>
    <t>Other Related Equipment</t>
  </si>
  <si>
    <t>TOTAL FOR TABLE C</t>
  </si>
  <si>
    <t>TABLE D: OVERTIME SERVICES</t>
  </si>
  <si>
    <t>Overtime Rate per Hour</t>
  </si>
  <si>
    <t>OVERTIME - Chief Officer</t>
  </si>
  <si>
    <t>OVERTIME - Rescue Team</t>
  </si>
  <si>
    <t>TOTAL FOR TABLE D</t>
  </si>
  <si>
    <t>TABLE E: EMERGENCY SERVICES</t>
  </si>
  <si>
    <t>Estimated Number of Services</t>
  </si>
  <si>
    <t>Rate per Service</t>
  </si>
  <si>
    <t>Emergency Services</t>
  </si>
  <si>
    <t>TOTAL FOR TABLE E</t>
  </si>
  <si>
    <t>TABLE F: UNFORESEEABLE SERVICES</t>
  </si>
  <si>
    <t>Total for Tables A-E</t>
  </si>
  <si>
    <t>As-Needed Services</t>
  </si>
  <si>
    <t>TOTAL FOR TABLE F</t>
  </si>
  <si>
    <t>Rescue Lead Technician (one per service)</t>
  </si>
  <si>
    <t>Rescue Technician (one per service)</t>
  </si>
  <si>
    <t>CAL TOTAL BASIS OF AWARD (A + B + C + D + E + F)</t>
  </si>
  <si>
    <t>CCI TOTAL BASIS OF AWARD (A + B + C + D + E + F)</t>
  </si>
  <si>
    <t>CEN TOTAL BASIS OF AWARD (A + B + C + D + E + F)</t>
  </si>
  <si>
    <t>CIM TOTAL BASIS OF AWARD (A + B + C + D + E + F)</t>
  </si>
  <si>
    <t>SUMMARY OF BID PROPOSAL FOR GROUP(S)1, 2, 3, 4, 5, 6, 7, 8, 9, 10, 11, 12, 13, 14</t>
  </si>
  <si>
    <t>GROUP 1:</t>
  </si>
  <si>
    <t>A. Pelican Bay State Prison</t>
  </si>
  <si>
    <t>TOTAL GROUP 1:</t>
  </si>
  <si>
    <t>(BASIS OF AWARD)</t>
  </si>
  <si>
    <t>GROUP 2:</t>
  </si>
  <si>
    <t>A. High Desert State Prison</t>
  </si>
  <si>
    <t>B. California Correctional Center</t>
  </si>
  <si>
    <t>TOTAL GROUP 2:</t>
  </si>
  <si>
    <t>GROUP 3:</t>
  </si>
  <si>
    <t>A. California Medical Facility</t>
  </si>
  <si>
    <t>B. California State Prison, Solano</t>
  </si>
  <si>
    <t>C. California State Prison, San Quentin</t>
  </si>
  <si>
    <t>TOTAL GROUP 3:</t>
  </si>
  <si>
    <t>GROUP 4:</t>
  </si>
  <si>
    <t>A. Folsom State Prison</t>
  </si>
  <si>
    <t>B. Calfiornia State Prison - Sacramento</t>
  </si>
  <si>
    <t>C. Mule Creek State Prison</t>
  </si>
  <si>
    <t>D. Preston Youth Correctional Facility</t>
  </si>
  <si>
    <t>TOTAL GROUP 4:</t>
  </si>
  <si>
    <t>GROUP 5:</t>
  </si>
  <si>
    <t>A. Sierra Conservation Center</t>
  </si>
  <si>
    <t>B. Deuel Vocational Institution</t>
  </si>
  <si>
    <t>C. Northern California Youth Correctional Center</t>
  </si>
  <si>
    <t>TOTAL GROUP 5:</t>
  </si>
  <si>
    <t>GROUP 6:</t>
  </si>
  <si>
    <t>A. Valley State Prison for Women</t>
  </si>
  <si>
    <t>B. Correctional Training Facility</t>
  </si>
  <si>
    <t>C. Central California Women’s Facility</t>
  </si>
  <si>
    <t>D. Salinas Valley State Prison</t>
  </si>
  <si>
    <t>TOTAL GROUP 6:</t>
  </si>
  <si>
    <t>GROUP 7:</t>
  </si>
  <si>
    <t>A. California Substance Abuse Treatment Facility at Corcoran</t>
  </si>
  <si>
    <t>B. California State Prison - Corcoran</t>
  </si>
  <si>
    <t>C. Pleasant Valley State Prison</t>
  </si>
  <si>
    <t>D. Avenal State Prison</t>
  </si>
  <si>
    <t>TOTAL GROUP 7:</t>
  </si>
  <si>
    <t>GROUP 8:</t>
  </si>
  <si>
    <t>A. California Correctional Institution</t>
  </si>
  <si>
    <t>B. North Kern State Prison</t>
  </si>
  <si>
    <t>C. Kern Valley State Prison</t>
  </si>
  <si>
    <t>D. Wasco State Prison</t>
  </si>
  <si>
    <t>TOTAL GROUP 8:</t>
  </si>
  <si>
    <t>GROUP 9:</t>
  </si>
  <si>
    <t>A. California State Prison - Los Angeles County</t>
  </si>
  <si>
    <t>B. Southern Youth Correctional Reception Center-Clinic</t>
  </si>
  <si>
    <t>C. Ventura Youth Correctional Facility</t>
  </si>
  <si>
    <t>TOTAL GROUP 9:</t>
  </si>
  <si>
    <t>GROUP 10:</t>
  </si>
  <si>
    <t>A. California Institution for Women</t>
  </si>
  <si>
    <t>B. California Institution for Men</t>
  </si>
  <si>
    <t>C. California Rehabilitation Center</t>
  </si>
  <si>
    <t>TOTAL GROUP 10:</t>
  </si>
  <si>
    <t>GROUP 11:</t>
  </si>
  <si>
    <t>A. Ironwood State Prison</t>
  </si>
  <si>
    <t>TOTAL GROUP 11:</t>
  </si>
  <si>
    <t>GROUP 12:</t>
  </si>
  <si>
    <t>A. Centinela State Prison</t>
  </si>
  <si>
    <t>B. Calipatria State Prison</t>
  </si>
  <si>
    <t>TOTAL GROUP 12:</t>
  </si>
  <si>
    <t>GROUP 13:</t>
  </si>
  <si>
    <t>A. California Men's Colony</t>
  </si>
  <si>
    <t>TOTAL GROUP 13:</t>
  </si>
  <si>
    <t>GROUP 14:</t>
  </si>
  <si>
    <t xml:space="preserve">A. Richard J. Donovan Correctional Facility at Rock Mountain </t>
  </si>
  <si>
    <t>TOTAL GROUP 14:</t>
  </si>
  <si>
    <t xml:space="preserve">TOTAL OF ALL GROUPS LISTED ABOVE </t>
  </si>
  <si>
    <t>*In the event of tie bids, CDCR reserves the right to determine the bidder entitled to the contract award based on the percentage of discount. If not applicable or a discount tie, a coin toss or lot drawing will be used in accordance with the Invitation for Bid, Basis for Award.</t>
  </si>
  <si>
    <t>CALIPATRIA STATE PRISON (CAL)</t>
  </si>
  <si>
    <t>CALIFORNIA CORRECTIONAL INSTITUTION (CCI)</t>
  </si>
  <si>
    <t>CENTINELA STATE PRISON (CEN)</t>
  </si>
  <si>
    <t>CALIFORNIA INSTITUTION FOR MEN (CIM)</t>
  </si>
  <si>
    <t>There are no guarantees that any services will be requested from this Agreement.</t>
  </si>
  <si>
    <t>All CDCR estimated quantities and Contractor provided rates are for the entire term of this Agreement.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</si>
</sst>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5">
    <font>
      <sz val="10"/>
      <name val="Arial"/>
    </font>
    <font>
      <sz val="10"/>
      <name val="Arial"/>
      <family val="2"/>
    </font>
    <font>
      <b/>
      <sz val="10"/>
      <name val="CG Times (W1)"/>
    </font>
    <font>
      <b/>
      <sz val="12"/>
      <name val="Arial"/>
      <family val="2"/>
    </font>
    <font>
      <sz val="12"/>
      <name val="Arial"/>
      <family val="2"/>
    </font>
    <font>
      <b/>
      <sz val="11"/>
      <name val="Arial"/>
      <family val="2"/>
    </font>
    <font>
      <sz val="11"/>
      <name val="Arial"/>
      <family val="2"/>
    </font>
    <font>
      <b/>
      <u/>
      <sz val="12"/>
      <name val="Arial"/>
      <family val="2"/>
    </font>
    <font>
      <b/>
      <sz val="10"/>
      <name val="Arial"/>
      <family val="2"/>
    </font>
    <font>
      <sz val="10"/>
      <name val="Arial"/>
      <family val="2"/>
    </font>
    <font>
      <sz val="14"/>
      <name val="Arial"/>
      <family val="2"/>
    </font>
    <font>
      <b/>
      <sz val="14"/>
      <name val="Arial"/>
      <family val="2"/>
    </font>
    <font>
      <u/>
      <sz val="11"/>
      <name val="Arial"/>
      <family val="2"/>
    </font>
    <font>
      <b/>
      <sz val="11"/>
      <color rgb="FFFF0000"/>
      <name val="Arial"/>
      <family val="2"/>
    </font>
    <font>
      <sz val="10"/>
      <name val="Arial"/>
      <family val="2"/>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0.249977111117893"/>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4" fillId="0" borderId="0" applyFont="0" applyFill="0" applyBorder="0" applyAlignment="0" applyProtection="0"/>
  </cellStyleXfs>
  <cellXfs count="190">
    <xf numFmtId="0" fontId="0" fillId="0" borderId="0" xfId="0"/>
    <xf numFmtId="0" fontId="0" fillId="0" borderId="0" xfId="0" applyAlignment="1">
      <alignment horizontal="center"/>
    </xf>
    <xf numFmtId="0" fontId="4" fillId="0" borderId="0" xfId="0" applyFont="1" applyAlignment="1">
      <alignment vertical="top" wrapText="1"/>
    </xf>
    <xf numFmtId="0" fontId="4" fillId="0" borderId="0" xfId="0" applyFont="1"/>
    <xf numFmtId="0" fontId="6" fillId="0" borderId="0" xfId="0" applyFont="1"/>
    <xf numFmtId="0" fontId="6" fillId="0" borderId="0" xfId="0" applyFont="1" applyAlignment="1">
      <alignment horizontal="justify"/>
    </xf>
    <xf numFmtId="0" fontId="8" fillId="0" borderId="0" xfId="0" applyFont="1"/>
    <xf numFmtId="0" fontId="3" fillId="0" borderId="1" xfId="0" applyFont="1" applyBorder="1" applyAlignment="1">
      <alignment vertical="top" wrapText="1"/>
    </xf>
    <xf numFmtId="0" fontId="3" fillId="0" borderId="2" xfId="0" applyFont="1" applyBorder="1" applyAlignment="1">
      <alignment vertical="top" wrapText="1"/>
    </xf>
    <xf numFmtId="0" fontId="4" fillId="0" borderId="3" xfId="0" applyFont="1" applyBorder="1" applyAlignment="1">
      <alignment vertical="top" wrapText="1"/>
    </xf>
    <xf numFmtId="0" fontId="3" fillId="0" borderId="4" xfId="0" applyFont="1" applyBorder="1" applyAlignment="1">
      <alignment vertical="top" wrapText="1"/>
    </xf>
    <xf numFmtId="0" fontId="4" fillId="0" borderId="4" xfId="0" applyFont="1" applyBorder="1" applyAlignment="1">
      <alignment vertical="top" wrapText="1"/>
    </xf>
    <xf numFmtId="0" fontId="4" fillId="0" borderId="0" xfId="0" applyFont="1" applyAlignment="1">
      <alignment horizontal="right" vertical="top" wrapText="1"/>
    </xf>
    <xf numFmtId="0" fontId="0" fillId="0" borderId="0" xfId="0" applyAlignment="1">
      <alignment horizontal="right"/>
    </xf>
    <xf numFmtId="0" fontId="5" fillId="0" borderId="1" xfId="0" applyFont="1" applyBorder="1" applyAlignment="1">
      <alignment vertical="top" wrapText="1"/>
    </xf>
    <xf numFmtId="0" fontId="0" fillId="0" borderId="5" xfId="0" applyBorder="1" applyAlignment="1">
      <alignment horizontal="right"/>
    </xf>
    <xf numFmtId="0" fontId="5" fillId="0" borderId="3" xfId="0" applyFont="1" applyBorder="1" applyAlignment="1">
      <alignment vertical="top" wrapText="1"/>
    </xf>
    <xf numFmtId="0" fontId="5" fillId="0" borderId="0" xfId="0" applyFont="1"/>
    <xf numFmtId="0" fontId="3" fillId="0" borderId="3" xfId="0" applyFont="1" applyBorder="1" applyAlignment="1">
      <alignment vertical="top" wrapText="1"/>
    </xf>
    <xf numFmtId="0" fontId="4" fillId="0" borderId="6" xfId="0" applyFont="1" applyBorder="1" applyAlignment="1">
      <alignment vertical="top" wrapText="1"/>
    </xf>
    <xf numFmtId="44" fontId="1" fillId="0" borderId="25" xfId="1" applyFont="1" applyBorder="1" applyAlignment="1" applyProtection="1">
      <alignment horizontal="center" vertical="center" wrapText="1"/>
    </xf>
    <xf numFmtId="44" fontId="1" fillId="0" borderId="7" xfId="1" applyFont="1" applyBorder="1" applyAlignment="1" applyProtection="1">
      <alignment horizontal="center" vertical="center" wrapText="1"/>
    </xf>
    <xf numFmtId="0" fontId="7" fillId="0" borderId="0" xfId="0" applyFont="1" applyAlignment="1">
      <alignment horizontal="center"/>
    </xf>
    <xf numFmtId="44" fontId="7" fillId="2" borderId="0" xfId="1" applyFont="1" applyFill="1" applyAlignment="1" applyProtection="1">
      <alignment horizontal="center" vertical="center" wrapText="1"/>
    </xf>
    <xf numFmtId="44" fontId="6" fillId="2" borderId="0" xfId="1" applyFont="1" applyFill="1" applyAlignment="1" applyProtection="1">
      <alignment horizontal="justify" vertical="justify" wrapText="1"/>
    </xf>
    <xf numFmtId="44" fontId="6" fillId="0" borderId="0" xfId="1" applyFont="1" applyAlignment="1" applyProtection="1">
      <alignment horizontal="justify" vertical="justify" wrapText="1"/>
    </xf>
    <xf numFmtId="44" fontId="12" fillId="0" borderId="0" xfId="1" applyFont="1" applyAlignment="1" applyProtection="1">
      <alignment horizontal="justify" vertical="justify" wrapText="1"/>
    </xf>
    <xf numFmtId="44" fontId="6" fillId="4" borderId="0" xfId="1" applyFont="1" applyFill="1" applyAlignment="1" applyProtection="1">
      <alignment horizontal="justify" vertical="justify" wrapText="1"/>
    </xf>
    <xf numFmtId="44" fontId="5" fillId="3" borderId="0" xfId="1" applyFont="1" applyFill="1" applyAlignment="1" applyProtection="1">
      <alignment horizontal="right" vertical="center" wrapText="1"/>
    </xf>
    <xf numFmtId="44" fontId="13" fillId="2" borderId="0" xfId="1" applyFont="1" applyFill="1" applyAlignment="1" applyProtection="1">
      <alignment horizontal="justify" wrapText="1"/>
    </xf>
    <xf numFmtId="44" fontId="6" fillId="4" borderId="0" xfId="1" applyFont="1" applyFill="1" applyProtection="1"/>
    <xf numFmtId="44" fontId="8" fillId="4" borderId="0" xfId="1" applyFont="1" applyFill="1" applyAlignment="1" applyProtection="1">
      <alignment horizontal="right" vertical="center"/>
    </xf>
    <xf numFmtId="44" fontId="8" fillId="0" borderId="0" xfId="1" applyFont="1" applyAlignment="1" applyProtection="1">
      <alignment horizontal="right" vertical="center" wrapText="1"/>
    </xf>
    <xf numFmtId="44" fontId="0" fillId="0" borderId="0" xfId="1" applyFont="1" applyProtection="1"/>
    <xf numFmtId="44" fontId="1" fillId="5" borderId="17" xfId="1" applyFont="1" applyFill="1" applyBorder="1" applyAlignment="1" applyProtection="1">
      <alignment horizontal="center" vertical="center" wrapText="1"/>
      <protection locked="0"/>
    </xf>
    <xf numFmtId="44" fontId="1" fillId="5" borderId="19" xfId="1" applyFont="1" applyFill="1" applyBorder="1" applyAlignment="1" applyProtection="1">
      <alignment horizontal="center" vertical="center" wrapText="1"/>
      <protection locked="0"/>
    </xf>
    <xf numFmtId="44" fontId="8" fillId="6" borderId="17" xfId="1" applyFont="1" applyFill="1" applyBorder="1" applyAlignment="1" applyProtection="1">
      <alignment horizontal="center" wrapText="1"/>
    </xf>
    <xf numFmtId="44" fontId="8" fillId="6" borderId="19" xfId="1" applyFont="1" applyFill="1" applyBorder="1" applyAlignment="1" applyProtection="1">
      <alignment horizontal="center" wrapText="1"/>
    </xf>
    <xf numFmtId="44" fontId="1" fillId="0" borderId="11" xfId="1" applyFont="1" applyBorder="1" applyAlignment="1" applyProtection="1">
      <alignment horizontal="center" vertical="center" wrapText="1"/>
    </xf>
    <xf numFmtId="44" fontId="1" fillId="0" borderId="12" xfId="1" applyFont="1" applyBorder="1" applyAlignment="1" applyProtection="1">
      <alignment horizontal="center" vertical="center" wrapText="1"/>
    </xf>
    <xf numFmtId="44" fontId="8" fillId="6" borderId="7" xfId="1" applyFont="1" applyFill="1" applyBorder="1" applyAlignment="1" applyProtection="1">
      <alignment horizontal="center" wrapText="1"/>
    </xf>
    <xf numFmtId="44" fontId="1" fillId="0" borderId="7" xfId="1" applyFont="1" applyBorder="1" applyAlignment="1" applyProtection="1">
      <alignment horizontal="center" vertical="center" wrapText="1"/>
    </xf>
    <xf numFmtId="9" fontId="8" fillId="6" borderId="17" xfId="2" applyFont="1" applyFill="1" applyBorder="1" applyAlignment="1" applyProtection="1">
      <alignment horizontal="center" wrapText="1"/>
    </xf>
    <xf numFmtId="9" fontId="8" fillId="6" borderId="19" xfId="2" applyFont="1" applyFill="1" applyBorder="1" applyAlignment="1" applyProtection="1">
      <alignment horizontal="center" wrapText="1"/>
    </xf>
    <xf numFmtId="0" fontId="7" fillId="0" borderId="0" xfId="0" applyFont="1" applyAlignment="1">
      <alignment horizontal="center"/>
    </xf>
    <xf numFmtId="0" fontId="4" fillId="0" borderId="14" xfId="0" applyFont="1" applyBorder="1" applyAlignment="1">
      <alignment vertical="top" wrapText="1"/>
    </xf>
    <xf numFmtId="0" fontId="4" fillId="0" borderId="16" xfId="0" applyFont="1" applyBorder="1" applyAlignment="1">
      <alignment vertical="top" wrapText="1"/>
    </xf>
    <xf numFmtId="0" fontId="4" fillId="0" borderId="21" xfId="0" applyFont="1" applyBorder="1" applyAlignment="1">
      <alignment horizontal="right" vertical="center" wrapText="1"/>
    </xf>
    <xf numFmtId="0" fontId="4" fillId="0" borderId="9" xfId="0" applyFont="1" applyBorder="1" applyAlignment="1">
      <alignment horizontal="right" vertical="center" wrapText="1"/>
    </xf>
    <xf numFmtId="0" fontId="4" fillId="0" borderId="22" xfId="0" applyFont="1" applyBorder="1" applyAlignment="1">
      <alignment horizontal="right" vertical="center" wrapText="1"/>
    </xf>
    <xf numFmtId="44" fontId="4" fillId="0" borderId="14" xfId="0" applyNumberFormat="1" applyFont="1" applyBorder="1" applyAlignment="1">
      <alignment wrapText="1"/>
    </xf>
    <xf numFmtId="44" fontId="4" fillId="0" borderId="15" xfId="0" applyNumberFormat="1" applyFont="1" applyBorder="1" applyAlignment="1">
      <alignment wrapText="1"/>
    </xf>
    <xf numFmtId="44" fontId="4" fillId="0" borderId="16" xfId="0" applyNumberFormat="1" applyFont="1" applyBorder="1" applyAlignment="1">
      <alignment wrapText="1"/>
    </xf>
    <xf numFmtId="0" fontId="4" fillId="0" borderId="21" xfId="0" applyFont="1" applyBorder="1" applyAlignment="1">
      <alignment horizontal="right" vertical="center"/>
    </xf>
    <xf numFmtId="0" fontId="4" fillId="0" borderId="9" xfId="0" applyFont="1" applyBorder="1" applyAlignment="1">
      <alignment horizontal="right" vertical="center"/>
    </xf>
    <xf numFmtId="0" fontId="4" fillId="0" borderId="22" xfId="0" applyFont="1" applyBorder="1" applyAlignment="1">
      <alignment horizontal="right" vertical="center"/>
    </xf>
    <xf numFmtId="0" fontId="4" fillId="0" borderId="9" xfId="0" applyFont="1" applyBorder="1" applyAlignment="1">
      <alignment vertical="top" wrapText="1"/>
    </xf>
    <xf numFmtId="0" fontId="4" fillId="0" borderId="15" xfId="0" applyFont="1" applyBorder="1" applyAlignment="1">
      <alignment horizontal="right" vertical="top" wrapText="1"/>
    </xf>
    <xf numFmtId="0" fontId="4" fillId="0" borderId="16" xfId="0" applyFont="1" applyBorder="1" applyAlignment="1">
      <alignment horizontal="right" vertical="top" wrapText="1"/>
    </xf>
    <xf numFmtId="44" fontId="4" fillId="0" borderId="14" xfId="0" applyNumberFormat="1" applyFont="1" applyBorder="1"/>
    <xf numFmtId="44" fontId="4" fillId="0" borderId="15" xfId="0" applyNumberFormat="1" applyFont="1" applyBorder="1"/>
    <xf numFmtId="44" fontId="4" fillId="0" borderId="16" xfId="0" applyNumberFormat="1" applyFont="1" applyBorder="1"/>
    <xf numFmtId="44" fontId="4" fillId="0" borderId="14" xfId="0" applyNumberFormat="1" applyFont="1" applyBorder="1" applyAlignment="1">
      <alignment vertical="top" wrapText="1"/>
    </xf>
    <xf numFmtId="44" fontId="4" fillId="0" borderId="15" xfId="0" applyNumberFormat="1" applyFont="1" applyBorder="1" applyAlignment="1">
      <alignment vertical="top" wrapText="1"/>
    </xf>
    <xf numFmtId="44" fontId="4" fillId="0" borderId="16" xfId="0" applyNumberFormat="1" applyFont="1" applyBorder="1" applyAlignment="1">
      <alignment vertical="top" wrapText="1"/>
    </xf>
    <xf numFmtId="0" fontId="4" fillId="0" borderId="15" xfId="0" applyFont="1" applyBorder="1" applyAlignment="1">
      <alignment vertical="top" wrapText="1"/>
    </xf>
    <xf numFmtId="0" fontId="4" fillId="0" borderId="23" xfId="0" applyFont="1" applyBorder="1" applyAlignment="1">
      <alignment vertical="top" wrapText="1"/>
    </xf>
    <xf numFmtId="0" fontId="4" fillId="0" borderId="24" xfId="0" applyFont="1" applyBorder="1" applyAlignment="1">
      <alignment vertical="top" wrapText="1"/>
    </xf>
    <xf numFmtId="0" fontId="4" fillId="0" borderId="5" xfId="0" applyFont="1" applyBorder="1" applyAlignment="1">
      <alignment vertical="top" wrapText="1"/>
    </xf>
    <xf numFmtId="44" fontId="4" fillId="0" borderId="14" xfId="1" applyFont="1" applyBorder="1" applyAlignment="1" applyProtection="1">
      <alignment vertical="top" wrapText="1"/>
    </xf>
    <xf numFmtId="44" fontId="4" fillId="0" borderId="15" xfId="1" applyFont="1" applyBorder="1" applyAlignment="1" applyProtection="1">
      <alignment vertical="top" wrapText="1"/>
    </xf>
    <xf numFmtId="44" fontId="4" fillId="0" borderId="16" xfId="1" applyFont="1" applyBorder="1" applyAlignment="1" applyProtection="1">
      <alignment vertical="top" wrapText="1"/>
    </xf>
    <xf numFmtId="0" fontId="4" fillId="0" borderId="14" xfId="0" applyFont="1" applyBorder="1" applyAlignment="1">
      <alignment horizontal="right" vertical="center" wrapText="1"/>
    </xf>
    <xf numFmtId="0" fontId="4" fillId="0" borderId="15" xfId="0" applyFont="1" applyBorder="1" applyAlignment="1">
      <alignment horizontal="right" vertical="center" wrapText="1"/>
    </xf>
    <xf numFmtId="0" fontId="4" fillId="0" borderId="16" xfId="0" applyFont="1" applyBorder="1" applyAlignment="1">
      <alignment horizontal="right" vertical="center" wrapText="1"/>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4" fillId="0" borderId="16" xfId="0" applyFont="1" applyBorder="1" applyAlignment="1">
      <alignment horizontal="right" vertical="center"/>
    </xf>
    <xf numFmtId="0" fontId="11" fillId="0" borderId="14" xfId="0" applyFont="1" applyBorder="1" applyAlignment="1">
      <alignment horizontal="right"/>
    </xf>
    <xf numFmtId="0" fontId="11" fillId="0" borderId="16" xfId="0" applyFont="1" applyBorder="1" applyAlignment="1">
      <alignment horizontal="right"/>
    </xf>
    <xf numFmtId="164" fontId="10" fillId="0" borderId="14" xfId="0" applyNumberFormat="1" applyFont="1" applyBorder="1" applyAlignment="1">
      <alignment horizontal="right"/>
    </xf>
    <xf numFmtId="164" fontId="10" fillId="0" borderId="15" xfId="0" applyNumberFormat="1" applyFont="1" applyBorder="1" applyAlignment="1">
      <alignment horizontal="right"/>
    </xf>
    <xf numFmtId="164" fontId="10" fillId="0" borderId="16" xfId="0" applyNumberFormat="1" applyFont="1" applyBorder="1" applyAlignment="1">
      <alignment horizontal="right"/>
    </xf>
    <xf numFmtId="0" fontId="4" fillId="0" borderId="14" xfId="0" applyFont="1" applyBorder="1" applyAlignment="1">
      <alignment vertical="top"/>
    </xf>
    <xf numFmtId="0" fontId="4" fillId="0" borderId="16" xfId="0" applyFont="1" applyBorder="1" applyAlignment="1">
      <alignment vertical="top"/>
    </xf>
    <xf numFmtId="1" fontId="5" fillId="5" borderId="1" xfId="1" applyNumberFormat="1" applyFont="1" applyFill="1" applyBorder="1" applyAlignment="1" applyProtection="1">
      <alignment horizontal="center" vertical="center" wrapText="1"/>
      <protection locked="0"/>
    </xf>
    <xf numFmtId="0" fontId="7" fillId="2" borderId="0" xfId="0" applyFont="1" applyFill="1" applyAlignment="1" applyProtection="1">
      <alignment horizontal="center" vertical="center" wrapText="1"/>
    </xf>
    <xf numFmtId="0" fontId="5" fillId="2" borderId="0" xfId="0" applyFont="1" applyFill="1" applyAlignment="1" applyProtection="1">
      <alignment horizontal="center" vertical="center" wrapText="1"/>
    </xf>
    <xf numFmtId="0" fontId="0" fillId="0" borderId="0" xfId="0" applyProtection="1"/>
    <xf numFmtId="0" fontId="7" fillId="2" borderId="0" xfId="0" applyFont="1" applyFill="1" applyAlignment="1" applyProtection="1">
      <alignment horizontal="center" vertical="center" wrapText="1"/>
    </xf>
    <xf numFmtId="2" fontId="7" fillId="2" borderId="0" xfId="0" applyNumberFormat="1" applyFont="1" applyFill="1" applyAlignment="1" applyProtection="1">
      <alignment horizontal="center" vertical="center" wrapText="1"/>
    </xf>
    <xf numFmtId="0" fontId="6" fillId="2" borderId="0" xfId="0" applyFont="1" applyFill="1" applyAlignment="1" applyProtection="1">
      <alignment horizontal="justify" vertical="justify" wrapText="1"/>
    </xf>
    <xf numFmtId="0" fontId="6" fillId="2" borderId="0" xfId="0" applyFont="1" applyFill="1" applyAlignment="1" applyProtection="1">
      <alignment horizontal="justify" vertical="justify" wrapText="1"/>
    </xf>
    <xf numFmtId="0" fontId="6" fillId="0" borderId="0" xfId="0" applyFont="1" applyAlignment="1" applyProtection="1">
      <alignment horizontal="justify" vertical="justify" wrapText="1"/>
    </xf>
    <xf numFmtId="0" fontId="1" fillId="0" borderId="0" xfId="0" applyFont="1" applyProtection="1"/>
    <xf numFmtId="0" fontId="9" fillId="0" borderId="0" xfId="0" applyFont="1" applyProtection="1"/>
    <xf numFmtId="0" fontId="6" fillId="0" borderId="0" xfId="0" applyFont="1" applyAlignment="1" applyProtection="1">
      <alignment horizontal="justify" vertical="justify" wrapText="1"/>
    </xf>
    <xf numFmtId="0" fontId="12" fillId="0" borderId="0" xfId="0" applyFont="1" applyAlignment="1" applyProtection="1">
      <alignment horizontal="justify" vertical="justify" wrapText="1"/>
    </xf>
    <xf numFmtId="0" fontId="12" fillId="0" borderId="0" xfId="0" applyFont="1" applyAlignment="1" applyProtection="1">
      <alignment horizontal="justify" vertical="justify" wrapText="1"/>
    </xf>
    <xf numFmtId="0" fontId="6" fillId="4" borderId="0" xfId="0" applyFont="1" applyFill="1" applyAlignment="1" applyProtection="1">
      <alignment horizontal="justify" vertical="justify" wrapText="1"/>
    </xf>
    <xf numFmtId="0" fontId="6" fillId="0" borderId="0" xfId="0" applyFont="1" applyProtection="1"/>
    <xf numFmtId="0" fontId="6" fillId="4" borderId="0" xfId="0" applyFont="1" applyFill="1" applyAlignment="1" applyProtection="1">
      <alignment horizontal="justify" vertical="justify" wrapText="1"/>
    </xf>
    <xf numFmtId="0" fontId="0" fillId="0" borderId="0" xfId="0" applyAlignment="1" applyProtection="1">
      <alignment horizontal="left" vertical="center"/>
    </xf>
    <xf numFmtId="0" fontId="6" fillId="4" borderId="23" xfId="0" applyFont="1" applyFill="1" applyBorder="1" applyAlignment="1" applyProtection="1">
      <alignment horizontal="justify" vertical="center" wrapText="1"/>
    </xf>
    <xf numFmtId="0" fontId="6" fillId="4" borderId="5" xfId="0" applyFont="1" applyFill="1" applyBorder="1" applyAlignment="1" applyProtection="1">
      <alignment horizontal="justify" vertical="center" wrapText="1"/>
    </xf>
    <xf numFmtId="0" fontId="6" fillId="4" borderId="24" xfId="0" applyFont="1" applyFill="1" applyBorder="1" applyAlignment="1" applyProtection="1">
      <alignment horizontal="justify" vertical="center" wrapText="1"/>
    </xf>
    <xf numFmtId="0" fontId="0" fillId="0" borderId="0" xfId="0" applyAlignment="1" applyProtection="1">
      <alignment vertical="center"/>
    </xf>
    <xf numFmtId="0" fontId="5" fillId="3" borderId="6" xfId="0" applyFont="1" applyFill="1" applyBorder="1" applyAlignment="1" applyProtection="1">
      <alignment horizontal="right" vertical="center" wrapText="1"/>
    </xf>
    <xf numFmtId="0" fontId="5" fillId="3" borderId="0" xfId="0" applyFont="1" applyFill="1" applyAlignment="1" applyProtection="1">
      <alignment horizontal="right" vertical="center" wrapText="1"/>
    </xf>
    <xf numFmtId="0" fontId="5" fillId="3" borderId="0" xfId="0" applyFont="1" applyFill="1" applyAlignment="1" applyProtection="1">
      <alignment horizontal="right" vertical="center" wrapText="1"/>
    </xf>
    <xf numFmtId="0" fontId="5" fillId="0" borderId="0" xfId="0" applyFont="1" applyAlignment="1" applyProtection="1">
      <alignment horizontal="left" vertical="center"/>
    </xf>
    <xf numFmtId="0" fontId="6" fillId="4" borderId="27" xfId="0" applyFont="1" applyFill="1" applyBorder="1" applyProtection="1"/>
    <xf numFmtId="0" fontId="6" fillId="3" borderId="21" xfId="0" applyFont="1" applyFill="1" applyBorder="1" applyAlignment="1" applyProtection="1">
      <alignment horizontal="justify" vertical="center" wrapText="1"/>
    </xf>
    <xf numFmtId="0" fontId="6" fillId="3" borderId="9" xfId="0" applyFont="1" applyFill="1" applyBorder="1" applyAlignment="1" applyProtection="1">
      <alignment horizontal="justify" vertical="center" wrapText="1"/>
    </xf>
    <xf numFmtId="0" fontId="6" fillId="3" borderId="22" xfId="0" applyFont="1" applyFill="1" applyBorder="1" applyAlignment="1" applyProtection="1">
      <alignment horizontal="justify" vertical="center" wrapText="1"/>
    </xf>
    <xf numFmtId="0" fontId="13" fillId="2" borderId="0" xfId="0" applyFont="1" applyFill="1" applyAlignment="1" applyProtection="1">
      <alignment horizontal="justify" wrapText="1"/>
    </xf>
    <xf numFmtId="0" fontId="13" fillId="2" borderId="0" xfId="0" applyFont="1" applyFill="1" applyAlignment="1" applyProtection="1">
      <alignment horizontal="justify" wrapText="1"/>
    </xf>
    <xf numFmtId="0" fontId="8" fillId="0" borderId="0" xfId="0" applyFont="1" applyAlignment="1" applyProtection="1">
      <alignment horizontal="right" vertical="center" wrapText="1"/>
    </xf>
    <xf numFmtId="0" fontId="8" fillId="0" borderId="0" xfId="0" applyFont="1" applyAlignment="1" applyProtection="1">
      <alignment horizontal="center" vertical="center" wrapText="1"/>
    </xf>
    <xf numFmtId="2" fontId="8" fillId="0" borderId="0" xfId="0" applyNumberFormat="1" applyFont="1" applyAlignment="1" applyProtection="1">
      <alignment horizontal="right" vertical="center" wrapText="1"/>
    </xf>
    <xf numFmtId="44" fontId="8" fillId="0" borderId="0" xfId="0" applyNumberFormat="1" applyFont="1" applyAlignment="1" applyProtection="1">
      <alignment horizontal="center" vertical="center" wrapText="1"/>
    </xf>
    <xf numFmtId="0" fontId="2" fillId="0" borderId="0" xfId="0" applyFont="1" applyAlignment="1" applyProtection="1">
      <alignment vertical="top" wrapText="1"/>
    </xf>
    <xf numFmtId="0" fontId="8" fillId="7" borderId="14" xfId="0" applyFont="1" applyFill="1" applyBorder="1" applyAlignment="1" applyProtection="1">
      <alignment horizontal="left" vertical="center"/>
    </xf>
    <xf numFmtId="0" fontId="8" fillId="7" borderId="15" xfId="0" applyFont="1" applyFill="1" applyBorder="1" applyAlignment="1" applyProtection="1">
      <alignment horizontal="left" vertical="center"/>
    </xf>
    <xf numFmtId="0" fontId="8" fillId="7" borderId="16" xfId="0" applyFont="1" applyFill="1" applyBorder="1" applyAlignment="1" applyProtection="1">
      <alignment horizontal="left" vertical="center"/>
    </xf>
    <xf numFmtId="0" fontId="0" fillId="7" borderId="0" xfId="0" applyFill="1" applyProtection="1"/>
    <xf numFmtId="0" fontId="8" fillId="4" borderId="0" xfId="0" applyFont="1" applyFill="1" applyAlignment="1" applyProtection="1">
      <alignment horizontal="left" vertical="center"/>
    </xf>
    <xf numFmtId="0" fontId="8" fillId="4" borderId="0" xfId="0" applyFont="1" applyFill="1" applyAlignment="1" applyProtection="1">
      <alignment horizontal="center" vertical="center"/>
    </xf>
    <xf numFmtId="2" fontId="6" fillId="4" borderId="0" xfId="0" applyNumberFormat="1" applyFont="1" applyFill="1" applyProtection="1"/>
    <xf numFmtId="0" fontId="6" fillId="4" borderId="0" xfId="0" applyFont="1" applyFill="1" applyProtection="1"/>
    <xf numFmtId="0" fontId="6" fillId="4" borderId="0" xfId="0" applyFont="1" applyFill="1" applyAlignment="1" applyProtection="1">
      <alignment horizontal="center"/>
    </xf>
    <xf numFmtId="0" fontId="8" fillId="4" borderId="13" xfId="0" applyFont="1" applyFill="1" applyBorder="1" applyAlignment="1" applyProtection="1">
      <alignment horizontal="left" vertical="center"/>
    </xf>
    <xf numFmtId="0" fontId="6" fillId="4" borderId="13" xfId="0" applyFont="1" applyFill="1" applyBorder="1" applyAlignment="1" applyProtection="1">
      <alignment horizontal="center"/>
    </xf>
    <xf numFmtId="0" fontId="6" fillId="4" borderId="13" xfId="0" applyFont="1" applyFill="1" applyBorder="1" applyProtection="1"/>
    <xf numFmtId="0" fontId="8" fillId="6" borderId="17" xfId="0" applyFont="1" applyFill="1" applyBorder="1" applyAlignment="1" applyProtection="1">
      <alignment horizontal="left" wrapText="1"/>
    </xf>
    <xf numFmtId="0" fontId="8" fillId="6" borderId="18" xfId="0" applyFont="1" applyFill="1" applyBorder="1" applyAlignment="1" applyProtection="1">
      <alignment horizontal="left" wrapText="1"/>
    </xf>
    <xf numFmtId="0" fontId="8" fillId="6" borderId="19" xfId="0" applyFont="1" applyFill="1" applyBorder="1" applyAlignment="1" applyProtection="1">
      <alignment horizontal="left" wrapText="1"/>
    </xf>
    <xf numFmtId="2" fontId="8" fillId="6" borderId="17" xfId="0" applyNumberFormat="1" applyFont="1" applyFill="1" applyBorder="1" applyAlignment="1" applyProtection="1">
      <alignment horizontal="center" wrapText="1"/>
    </xf>
    <xf numFmtId="2" fontId="8" fillId="6" borderId="19" xfId="0" applyNumberFormat="1" applyFont="1" applyFill="1" applyBorder="1" applyAlignment="1" applyProtection="1">
      <alignment horizontal="center" wrapText="1"/>
    </xf>
    <xf numFmtId="2" fontId="8" fillId="6" borderId="19" xfId="0" applyNumberFormat="1" applyFont="1" applyFill="1" applyBorder="1" applyAlignment="1" applyProtection="1">
      <alignment horizontal="center" wrapText="1"/>
    </xf>
    <xf numFmtId="0" fontId="8" fillId="6" borderId="7" xfId="0" applyFont="1" applyFill="1" applyBorder="1" applyAlignment="1" applyProtection="1">
      <alignment horizontal="center" wrapText="1"/>
    </xf>
    <xf numFmtId="0" fontId="0" fillId="6" borderId="0" xfId="0" applyFill="1" applyProtection="1"/>
    <xf numFmtId="0" fontId="1" fillId="0" borderId="17" xfId="0" applyFont="1" applyBorder="1" applyAlignment="1" applyProtection="1">
      <alignment horizontal="left" vertical="center" wrapText="1"/>
    </xf>
    <xf numFmtId="0" fontId="1" fillId="0" borderId="18" xfId="0" applyFont="1" applyBorder="1" applyAlignment="1" applyProtection="1">
      <alignment horizontal="left" vertical="center" wrapText="1"/>
    </xf>
    <xf numFmtId="0" fontId="1" fillId="0" borderId="19" xfId="0" applyFont="1" applyBorder="1" applyAlignment="1" applyProtection="1">
      <alignment horizontal="left" vertical="center" wrapText="1"/>
    </xf>
    <xf numFmtId="1" fontId="1" fillId="0" borderId="17" xfId="0" applyNumberFormat="1" applyFont="1" applyBorder="1" applyAlignment="1" applyProtection="1">
      <alignment horizontal="center" vertical="center"/>
    </xf>
    <xf numFmtId="1" fontId="1" fillId="0" borderId="19" xfId="0" applyNumberFormat="1" applyFont="1" applyBorder="1" applyAlignment="1" applyProtection="1">
      <alignment horizontal="center" vertical="center"/>
    </xf>
    <xf numFmtId="0" fontId="1" fillId="0" borderId="7" xfId="0" applyFont="1" applyBorder="1" applyAlignment="1" applyProtection="1">
      <alignment horizontal="center" vertical="center" wrapText="1"/>
    </xf>
    <xf numFmtId="0" fontId="8" fillId="4" borderId="17" xfId="0" applyFont="1" applyFill="1" applyBorder="1" applyAlignment="1" applyProtection="1">
      <alignment horizontal="right" vertical="center"/>
    </xf>
    <xf numFmtId="0" fontId="8" fillId="4" borderId="18" xfId="0" applyFont="1" applyFill="1" applyBorder="1" applyAlignment="1" applyProtection="1">
      <alignment horizontal="right" vertical="center"/>
    </xf>
    <xf numFmtId="0" fontId="8" fillId="4" borderId="19" xfId="0" applyFont="1" applyFill="1" applyBorder="1" applyAlignment="1" applyProtection="1">
      <alignment horizontal="right" vertical="center"/>
    </xf>
    <xf numFmtId="44" fontId="8" fillId="4" borderId="7" xfId="0" applyNumberFormat="1" applyFont="1" applyFill="1" applyBorder="1" applyAlignment="1" applyProtection="1">
      <alignment horizontal="center" wrapText="1"/>
    </xf>
    <xf numFmtId="0" fontId="8" fillId="4" borderId="0" xfId="0" applyFont="1" applyFill="1" applyAlignment="1" applyProtection="1">
      <alignment horizontal="right" vertical="center"/>
    </xf>
    <xf numFmtId="2" fontId="8" fillId="4" borderId="0" xfId="0" applyNumberFormat="1" applyFont="1" applyFill="1" applyAlignment="1" applyProtection="1">
      <alignment horizontal="right" vertical="center"/>
    </xf>
    <xf numFmtId="0" fontId="1" fillId="0" borderId="0" xfId="0" applyFont="1" applyAlignment="1" applyProtection="1">
      <alignment horizontal="center" vertical="center" wrapText="1"/>
    </xf>
    <xf numFmtId="44" fontId="1" fillId="4" borderId="0" xfId="0" applyNumberFormat="1" applyFont="1" applyFill="1" applyAlignment="1" applyProtection="1">
      <alignment horizontal="right"/>
    </xf>
    <xf numFmtId="0" fontId="8" fillId="6" borderId="17" xfId="0" applyFont="1" applyFill="1" applyBorder="1" applyAlignment="1" applyProtection="1">
      <alignment horizontal="center" wrapText="1"/>
    </xf>
    <xf numFmtId="0" fontId="8" fillId="6" borderId="19" xfId="0" applyFont="1" applyFill="1" applyBorder="1" applyAlignment="1" applyProtection="1">
      <alignment horizontal="center" wrapText="1"/>
    </xf>
    <xf numFmtId="1" fontId="1" fillId="0" borderId="17" xfId="0" applyNumberFormat="1" applyFont="1" applyBorder="1" applyAlignment="1" applyProtection="1">
      <alignment horizontal="center" vertical="center" wrapText="1"/>
    </xf>
    <xf numFmtId="1" fontId="1" fillId="0" borderId="19" xfId="0" applyNumberFormat="1" applyFont="1" applyBorder="1" applyAlignment="1" applyProtection="1">
      <alignment horizontal="center" vertical="center" wrapText="1"/>
    </xf>
    <xf numFmtId="0" fontId="4" fillId="0" borderId="0" xfId="0" applyFont="1" applyProtection="1"/>
    <xf numFmtId="0" fontId="8" fillId="0" borderId="0" xfId="0" applyFont="1" applyProtection="1"/>
    <xf numFmtId="0" fontId="8" fillId="0" borderId="17" xfId="0" applyFont="1" applyBorder="1" applyAlignment="1" applyProtection="1">
      <alignment horizontal="right" vertical="center" wrapText="1"/>
    </xf>
    <xf numFmtId="0" fontId="8" fillId="0" borderId="18" xfId="0" applyFont="1" applyBorder="1" applyAlignment="1" applyProtection="1">
      <alignment horizontal="right" vertical="center" wrapText="1"/>
    </xf>
    <xf numFmtId="0" fontId="8" fillId="0" borderId="19" xfId="0" applyFont="1" applyBorder="1" applyAlignment="1" applyProtection="1">
      <alignment horizontal="right" vertical="center" wrapText="1"/>
    </xf>
    <xf numFmtId="0" fontId="8" fillId="0" borderId="7" xfId="0" applyFont="1" applyBorder="1" applyAlignment="1" applyProtection="1">
      <alignment horizontal="center" vertical="center" wrapText="1"/>
    </xf>
    <xf numFmtId="44" fontId="8" fillId="0" borderId="7" xfId="0" applyNumberFormat="1" applyFont="1" applyBorder="1" applyAlignment="1" applyProtection="1">
      <alignment horizontal="center" vertical="center" wrapText="1"/>
    </xf>
    <xf numFmtId="0" fontId="8" fillId="4" borderId="0" xfId="0" applyFont="1" applyFill="1" applyAlignment="1" applyProtection="1">
      <alignment horizontal="left" vertical="center"/>
    </xf>
    <xf numFmtId="0" fontId="8" fillId="6" borderId="7" xfId="0" applyFont="1" applyFill="1" applyBorder="1" applyAlignment="1" applyProtection="1">
      <alignment wrapText="1"/>
    </xf>
    <xf numFmtId="0" fontId="8" fillId="6" borderId="7" xfId="0" applyFont="1" applyFill="1" applyBorder="1" applyAlignment="1" applyProtection="1">
      <alignment horizontal="center" wrapText="1"/>
    </xf>
    <xf numFmtId="0" fontId="8" fillId="6" borderId="17" xfId="0" applyFont="1" applyFill="1" applyBorder="1" applyAlignment="1" applyProtection="1">
      <alignment horizontal="center" wrapText="1"/>
    </xf>
    <xf numFmtId="0" fontId="1" fillId="0" borderId="7" xfId="0" applyFont="1" applyBorder="1" applyAlignment="1" applyProtection="1">
      <alignment horizontal="left" vertical="center" wrapText="1"/>
    </xf>
    <xf numFmtId="0" fontId="1" fillId="0" borderId="7"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44" fontId="8" fillId="4" borderId="0" xfId="0" applyNumberFormat="1" applyFont="1" applyFill="1" applyAlignment="1" applyProtection="1">
      <alignment horizontal="center" wrapText="1"/>
    </xf>
    <xf numFmtId="0" fontId="1" fillId="0" borderId="11" xfId="0" applyFont="1" applyBorder="1" applyAlignment="1" applyProtection="1">
      <alignment horizontal="left" vertical="center" wrapText="1"/>
    </xf>
    <xf numFmtId="0" fontId="1" fillId="0" borderId="8" xfId="0" applyFont="1" applyBorder="1" applyAlignment="1" applyProtection="1">
      <alignment horizontal="left" vertical="center" wrapText="1"/>
    </xf>
    <xf numFmtId="0" fontId="1" fillId="0" borderId="12" xfId="0" applyFont="1" applyBorder="1" applyAlignment="1" applyProtection="1">
      <alignment horizontal="left" vertical="center" wrapText="1"/>
    </xf>
    <xf numFmtId="2" fontId="1" fillId="0" borderId="11" xfId="0" applyNumberFormat="1" applyFont="1" applyBorder="1" applyAlignment="1" applyProtection="1">
      <alignment horizontal="center" vertical="center"/>
    </xf>
    <xf numFmtId="2" fontId="1" fillId="0" borderId="12" xfId="0" applyNumberFormat="1" applyFont="1" applyBorder="1" applyAlignment="1" applyProtection="1">
      <alignment horizontal="center" vertical="center"/>
    </xf>
    <xf numFmtId="0" fontId="1" fillId="0" borderId="25" xfId="0" applyFont="1" applyBorder="1" applyAlignment="1" applyProtection="1">
      <alignment horizontal="center" vertical="center" wrapText="1"/>
    </xf>
    <xf numFmtId="0" fontId="8" fillId="4" borderId="20" xfId="0" applyFont="1" applyFill="1" applyBorder="1" applyAlignment="1" applyProtection="1">
      <alignment horizontal="right" vertical="center"/>
    </xf>
    <xf numFmtId="44" fontId="8" fillId="4" borderId="10" xfId="0" applyNumberFormat="1" applyFont="1" applyFill="1" applyBorder="1" applyAlignment="1" applyProtection="1">
      <alignment horizontal="center" wrapText="1"/>
    </xf>
    <xf numFmtId="0" fontId="8" fillId="7" borderId="14" xfId="0" applyFont="1" applyFill="1" applyBorder="1" applyAlignment="1" applyProtection="1">
      <alignment horizontal="right" vertical="center" wrapText="1"/>
    </xf>
    <xf numFmtId="0" fontId="8" fillId="7" borderId="15" xfId="0" applyFont="1" applyFill="1" applyBorder="1" applyAlignment="1" applyProtection="1">
      <alignment horizontal="right" vertical="center" wrapText="1"/>
    </xf>
    <xf numFmtId="0" fontId="8" fillId="7" borderId="26" xfId="0" applyFont="1" applyFill="1" applyBorder="1" applyAlignment="1" applyProtection="1">
      <alignment horizontal="right" vertical="center" wrapText="1"/>
    </xf>
    <xf numFmtId="0" fontId="8" fillId="7" borderId="28" xfId="0" applyFont="1" applyFill="1" applyBorder="1" applyAlignment="1" applyProtection="1">
      <alignment horizontal="center" vertical="center" wrapText="1"/>
    </xf>
    <xf numFmtId="44" fontId="8" fillId="7" borderId="29" xfId="0" applyNumberFormat="1" applyFont="1" applyFill="1" applyBorder="1" applyAlignment="1" applyProtection="1">
      <alignment horizontal="center" vertical="center" wrapText="1"/>
    </xf>
    <xf numFmtId="0" fontId="0" fillId="0" borderId="0" xfId="0" applyAlignment="1" applyProtection="1">
      <alignment horizontal="center"/>
    </xf>
    <xf numFmtId="2" fontId="0" fillId="0" borderId="0" xfId="0" applyNumberFormat="1" applyProtection="1"/>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ECA05-EF5A-49AC-8C13-85B61C650EE9}">
  <sheetPr codeName="Sheet7">
    <pageSetUpPr fitToPage="1"/>
  </sheetPr>
  <dimension ref="A1:T196"/>
  <sheetViews>
    <sheetView tabSelected="1" showRuler="0" view="pageLayout" topLeftCell="A29" zoomScale="115" zoomScaleNormal="100" zoomScaleSheetLayoutView="115" zoomScalePageLayoutView="115" workbookViewId="0">
      <selection activeCell="K33" sqref="K33:L33"/>
    </sheetView>
  </sheetViews>
  <sheetFormatPr defaultColWidth="9.109375" defaultRowHeight="13.2"/>
  <cols>
    <col min="1" max="1" width="26.33203125" style="88" customWidth="1"/>
    <col min="2" max="2" width="11.44140625" style="188" customWidth="1"/>
    <col min="3" max="3" width="3.33203125" style="88" customWidth="1"/>
    <col min="4" max="4" width="22.33203125" style="88" customWidth="1"/>
    <col min="5" max="5" width="3.33203125" style="88" customWidth="1"/>
    <col min="6" max="6" width="2.6640625" style="189" customWidth="1"/>
    <col min="7" max="7" width="9.6640625" style="88" customWidth="1"/>
    <col min="8" max="8" width="3.33203125" style="88" customWidth="1"/>
    <col min="9" max="9" width="10.33203125" style="88" customWidth="1"/>
    <col min="10" max="10" width="2.6640625" style="88" customWidth="1"/>
    <col min="11" max="11" width="3.6640625" style="33" customWidth="1"/>
    <col min="12" max="12" width="9.88671875" style="33" customWidth="1"/>
    <col min="13" max="13" width="5.6640625" style="88" customWidth="1"/>
    <col min="14" max="14" width="16.33203125" style="88" customWidth="1"/>
    <col min="15" max="15" width="0.109375" style="88" customWidth="1"/>
    <col min="16" max="16384" width="9.109375" style="88"/>
  </cols>
  <sheetData>
    <row r="1" spans="1:15" ht="19.95" customHeight="1">
      <c r="A1" s="86" t="s">
        <v>0</v>
      </c>
      <c r="B1" s="86"/>
      <c r="C1" s="86"/>
      <c r="D1" s="86"/>
      <c r="E1" s="86"/>
      <c r="F1" s="86"/>
      <c r="G1" s="86"/>
      <c r="H1" s="86"/>
      <c r="I1" s="86"/>
      <c r="J1" s="86"/>
      <c r="K1" s="86"/>
      <c r="L1" s="86"/>
      <c r="M1" s="86"/>
      <c r="N1" s="86"/>
      <c r="O1" s="87"/>
    </row>
    <row r="2" spans="1:15" ht="12.6" customHeight="1">
      <c r="A2" s="89"/>
      <c r="B2" s="89"/>
      <c r="C2" s="89"/>
      <c r="D2" s="89"/>
      <c r="E2" s="89"/>
      <c r="F2" s="90"/>
      <c r="G2" s="89"/>
      <c r="H2" s="89"/>
      <c r="I2" s="89"/>
      <c r="J2" s="89"/>
      <c r="K2" s="23"/>
      <c r="L2" s="23"/>
      <c r="M2" s="89"/>
      <c r="N2" s="89"/>
      <c r="O2" s="87"/>
    </row>
    <row r="3" spans="1:15" ht="28.95" customHeight="1">
      <c r="A3" s="91" t="s">
        <v>1</v>
      </c>
      <c r="B3" s="91"/>
      <c r="C3" s="91"/>
      <c r="D3" s="91"/>
      <c r="E3" s="91"/>
      <c r="F3" s="91"/>
      <c r="G3" s="91"/>
      <c r="H3" s="91"/>
      <c r="I3" s="91"/>
      <c r="J3" s="91"/>
      <c r="K3" s="91"/>
      <c r="L3" s="91"/>
      <c r="M3" s="91"/>
      <c r="N3" s="91"/>
      <c r="O3" s="87"/>
    </row>
    <row r="4" spans="1:15" ht="10.199999999999999" customHeight="1">
      <c r="A4" s="92"/>
      <c r="B4" s="92"/>
      <c r="C4" s="92"/>
      <c r="D4" s="92"/>
      <c r="E4" s="92"/>
      <c r="F4" s="92"/>
      <c r="G4" s="92"/>
      <c r="H4" s="92"/>
      <c r="I4" s="92"/>
      <c r="J4" s="92"/>
      <c r="K4" s="24"/>
      <c r="L4" s="24"/>
      <c r="M4" s="92"/>
      <c r="N4" s="92"/>
      <c r="O4" s="87"/>
    </row>
    <row r="5" spans="1:15" s="95" customFormat="1" ht="75" customHeight="1">
      <c r="A5" s="93" t="s">
        <v>2</v>
      </c>
      <c r="B5" s="93"/>
      <c r="C5" s="93"/>
      <c r="D5" s="93"/>
      <c r="E5" s="93"/>
      <c r="F5" s="93"/>
      <c r="G5" s="93"/>
      <c r="H5" s="93"/>
      <c r="I5" s="93"/>
      <c r="J5" s="93"/>
      <c r="K5" s="93"/>
      <c r="L5" s="93"/>
      <c r="M5" s="93"/>
      <c r="N5" s="93"/>
      <c r="O5" s="94"/>
    </row>
    <row r="6" spans="1:15" s="95" customFormat="1" ht="10.199999999999999" customHeight="1">
      <c r="A6" s="96"/>
      <c r="B6" s="96"/>
      <c r="C6" s="96"/>
      <c r="D6" s="96"/>
      <c r="E6" s="96"/>
      <c r="F6" s="96"/>
      <c r="G6" s="96"/>
      <c r="H6" s="96"/>
      <c r="I6" s="96"/>
      <c r="J6" s="96"/>
      <c r="K6" s="25"/>
      <c r="L6" s="25"/>
      <c r="M6" s="96"/>
      <c r="N6" s="96"/>
      <c r="O6" s="94"/>
    </row>
    <row r="7" spans="1:15" ht="58.2" customHeight="1">
      <c r="A7" s="93" t="s">
        <v>3</v>
      </c>
      <c r="B7" s="93"/>
      <c r="C7" s="93"/>
      <c r="D7" s="93"/>
      <c r="E7" s="93"/>
      <c r="F7" s="93"/>
      <c r="G7" s="93"/>
      <c r="H7" s="93"/>
      <c r="I7" s="93"/>
      <c r="J7" s="93"/>
      <c r="K7" s="93"/>
      <c r="L7" s="93"/>
      <c r="M7" s="93"/>
      <c r="N7" s="93"/>
    </row>
    <row r="8" spans="1:15" ht="10.199999999999999" customHeight="1">
      <c r="A8" s="96"/>
      <c r="B8" s="96"/>
      <c r="C8" s="96"/>
      <c r="D8" s="96"/>
      <c r="E8" s="96"/>
      <c r="F8" s="96"/>
      <c r="G8" s="96"/>
      <c r="H8" s="96"/>
      <c r="I8" s="96"/>
      <c r="J8" s="96"/>
      <c r="K8" s="25"/>
      <c r="L8" s="25"/>
      <c r="M8" s="96"/>
      <c r="N8" s="96"/>
    </row>
    <row r="9" spans="1:15" ht="45.6" customHeight="1">
      <c r="A9" s="93" t="s">
        <v>4</v>
      </c>
      <c r="B9" s="97"/>
      <c r="C9" s="97"/>
      <c r="D9" s="97"/>
      <c r="E9" s="97"/>
      <c r="F9" s="97"/>
      <c r="G9" s="97"/>
      <c r="H9" s="97"/>
      <c r="I9" s="97"/>
      <c r="J9" s="97"/>
      <c r="K9" s="97"/>
      <c r="L9" s="97"/>
      <c r="M9" s="97"/>
      <c r="N9" s="97"/>
    </row>
    <row r="10" spans="1:15" ht="10.199999999999999" customHeight="1">
      <c r="A10" s="96"/>
      <c r="B10" s="98"/>
      <c r="C10" s="98"/>
      <c r="D10" s="98"/>
      <c r="E10" s="98"/>
      <c r="F10" s="98"/>
      <c r="G10" s="98"/>
      <c r="H10" s="98"/>
      <c r="I10" s="98"/>
      <c r="J10" s="98"/>
      <c r="K10" s="26"/>
      <c r="L10" s="26"/>
      <c r="M10" s="98"/>
      <c r="N10" s="98"/>
    </row>
    <row r="11" spans="1:15" ht="43.95" customHeight="1">
      <c r="A11" s="99" t="s">
        <v>5</v>
      </c>
      <c r="B11" s="99"/>
      <c r="C11" s="99"/>
      <c r="D11" s="99"/>
      <c r="E11" s="99"/>
      <c r="F11" s="99"/>
      <c r="G11" s="99"/>
      <c r="H11" s="99"/>
      <c r="I11" s="99"/>
      <c r="J11" s="99"/>
      <c r="K11" s="99"/>
      <c r="L11" s="99"/>
      <c r="M11" s="99"/>
      <c r="N11" s="99"/>
      <c r="O11" s="100"/>
    </row>
    <row r="12" spans="1:15" ht="10.199999999999999" customHeight="1">
      <c r="A12" s="101"/>
      <c r="B12" s="101"/>
      <c r="C12" s="101"/>
      <c r="D12" s="101"/>
      <c r="E12" s="101"/>
      <c r="F12" s="101"/>
      <c r="G12" s="101"/>
      <c r="H12" s="101"/>
      <c r="I12" s="101"/>
      <c r="J12" s="101"/>
      <c r="K12" s="27"/>
      <c r="L12" s="27"/>
      <c r="M12" s="101"/>
      <c r="N12" s="101"/>
      <c r="O12" s="100"/>
    </row>
    <row r="13" spans="1:15" ht="27" customHeight="1">
      <c r="A13" s="99" t="s">
        <v>6</v>
      </c>
      <c r="B13" s="99"/>
      <c r="C13" s="99"/>
      <c r="D13" s="99"/>
      <c r="E13" s="99"/>
      <c r="F13" s="99"/>
      <c r="G13" s="99"/>
      <c r="H13" s="99"/>
      <c r="I13" s="99"/>
      <c r="J13" s="99"/>
      <c r="K13" s="99"/>
      <c r="L13" s="99"/>
      <c r="M13" s="99"/>
      <c r="N13" s="99"/>
      <c r="O13" s="100"/>
    </row>
    <row r="14" spans="1:15" ht="10.199999999999999" customHeight="1">
      <c r="A14" s="101"/>
      <c r="B14" s="101"/>
      <c r="C14" s="101"/>
      <c r="D14" s="101"/>
      <c r="E14" s="101"/>
      <c r="F14" s="101"/>
      <c r="G14" s="101"/>
      <c r="H14" s="101"/>
      <c r="I14" s="101"/>
      <c r="J14" s="101"/>
      <c r="K14" s="27"/>
      <c r="L14" s="27"/>
      <c r="M14" s="101"/>
      <c r="N14" s="101"/>
      <c r="O14" s="100"/>
    </row>
    <row r="15" spans="1:15" s="102" customFormat="1" ht="26.4" customHeight="1" thickBot="1">
      <c r="A15" s="99" t="s">
        <v>129</v>
      </c>
      <c r="B15" s="99"/>
      <c r="C15" s="99"/>
      <c r="D15" s="99"/>
      <c r="E15" s="99"/>
      <c r="F15" s="99"/>
      <c r="G15" s="99"/>
      <c r="H15" s="99"/>
      <c r="I15" s="99"/>
      <c r="J15" s="99"/>
      <c r="K15" s="99"/>
      <c r="L15" s="99"/>
      <c r="M15" s="99"/>
      <c r="N15" s="99"/>
    </row>
    <row r="16" spans="1:15" s="106" customFormat="1" ht="39.6" customHeight="1" thickBot="1">
      <c r="A16" s="103" t="s">
        <v>7</v>
      </c>
      <c r="B16" s="104"/>
      <c r="C16" s="104"/>
      <c r="D16" s="104"/>
      <c r="E16" s="104"/>
      <c r="F16" s="104"/>
      <c r="G16" s="104"/>
      <c r="H16" s="104"/>
      <c r="I16" s="104"/>
      <c r="J16" s="104"/>
      <c r="K16" s="104"/>
      <c r="L16" s="104"/>
      <c r="M16" s="104"/>
      <c r="N16" s="105"/>
    </row>
    <row r="17" spans="1:20" ht="29.4" customHeight="1" thickBot="1">
      <c r="A17" s="107" t="s">
        <v>8</v>
      </c>
      <c r="B17" s="108"/>
      <c r="C17" s="108"/>
      <c r="D17" s="108"/>
      <c r="E17" s="108"/>
      <c r="F17" s="108"/>
      <c r="G17" s="108"/>
      <c r="H17" s="108"/>
      <c r="I17" s="108"/>
      <c r="J17" s="109"/>
      <c r="K17" s="28"/>
      <c r="L17" s="85"/>
      <c r="M17" s="110" t="s">
        <v>9</v>
      </c>
      <c r="N17" s="111"/>
    </row>
    <row r="18" spans="1:20" s="106" customFormat="1" ht="37.200000000000003" customHeight="1" thickBot="1">
      <c r="A18" s="112" t="s">
        <v>123</v>
      </c>
      <c r="B18" s="113"/>
      <c r="C18" s="113"/>
      <c r="D18" s="113"/>
      <c r="E18" s="113"/>
      <c r="F18" s="113"/>
      <c r="G18" s="113"/>
      <c r="H18" s="113"/>
      <c r="I18" s="113"/>
      <c r="J18" s="113"/>
      <c r="K18" s="113"/>
      <c r="L18" s="113"/>
      <c r="M18" s="113"/>
      <c r="N18" s="114"/>
    </row>
    <row r="19" spans="1:20" ht="27" customHeight="1">
      <c r="A19" s="115" t="s">
        <v>128</v>
      </c>
      <c r="B19" s="115"/>
      <c r="C19" s="115"/>
      <c r="D19" s="115"/>
      <c r="E19" s="115"/>
      <c r="F19" s="115"/>
      <c r="G19" s="115"/>
      <c r="H19" s="115"/>
      <c r="I19" s="115"/>
      <c r="J19" s="115"/>
      <c r="K19" s="115"/>
      <c r="L19" s="115"/>
      <c r="M19" s="115"/>
      <c r="N19" s="115"/>
    </row>
    <row r="20" spans="1:20" ht="27" customHeight="1">
      <c r="A20" s="116"/>
      <c r="B20" s="116"/>
      <c r="C20" s="116"/>
      <c r="D20" s="116"/>
      <c r="E20" s="116"/>
      <c r="F20" s="116"/>
      <c r="G20" s="116"/>
      <c r="H20" s="116"/>
      <c r="I20" s="116"/>
      <c r="J20" s="116"/>
      <c r="K20" s="29"/>
      <c r="L20" s="29"/>
      <c r="M20" s="116"/>
      <c r="N20" s="116"/>
    </row>
    <row r="21" spans="1:20" ht="15" customHeight="1" thickBot="1">
      <c r="A21" s="117"/>
      <c r="B21" s="118"/>
      <c r="C21" s="117"/>
      <c r="D21" s="117"/>
      <c r="E21" s="117"/>
      <c r="F21" s="119"/>
      <c r="G21" s="117"/>
      <c r="H21" s="117"/>
      <c r="I21" s="117"/>
      <c r="J21" s="117"/>
      <c r="K21" s="32"/>
      <c r="L21" s="32"/>
      <c r="M21" s="118"/>
      <c r="N21" s="120"/>
      <c r="O21" s="121"/>
      <c r="P21" s="94"/>
      <c r="Q21" s="94"/>
      <c r="R21" s="94"/>
      <c r="S21" s="94"/>
      <c r="T21" s="94"/>
    </row>
    <row r="22" spans="1:20" s="125" customFormat="1" ht="19.95" customHeight="1" thickBot="1">
      <c r="A22" s="122" t="s">
        <v>124</v>
      </c>
      <c r="B22" s="123"/>
      <c r="C22" s="123"/>
      <c r="D22" s="123"/>
      <c r="E22" s="123"/>
      <c r="F22" s="123"/>
      <c r="G22" s="123"/>
      <c r="H22" s="123"/>
      <c r="I22" s="123"/>
      <c r="J22" s="123"/>
      <c r="K22" s="123"/>
      <c r="L22" s="123"/>
      <c r="M22" s="123"/>
      <c r="N22" s="124"/>
    </row>
    <row r="23" spans="1:20" ht="7.95" customHeight="1">
      <c r="A23" s="126"/>
      <c r="B23" s="127"/>
      <c r="C23" s="126"/>
      <c r="D23" s="126"/>
      <c r="E23" s="126"/>
      <c r="F23" s="128"/>
      <c r="G23" s="129"/>
      <c r="H23" s="129"/>
      <c r="I23" s="129"/>
      <c r="J23" s="129"/>
      <c r="K23" s="30"/>
      <c r="L23" s="30"/>
      <c r="M23" s="130"/>
      <c r="N23" s="129"/>
      <c r="O23" s="100"/>
    </row>
    <row r="24" spans="1:20" ht="16.2" customHeight="1">
      <c r="A24" s="131" t="s">
        <v>10</v>
      </c>
      <c r="B24" s="131"/>
      <c r="C24" s="131"/>
      <c r="D24" s="131"/>
      <c r="E24" s="126"/>
      <c r="F24" s="132"/>
      <c r="G24" s="132"/>
      <c r="H24" s="132"/>
      <c r="I24" s="132"/>
      <c r="J24" s="132"/>
      <c r="K24" s="132"/>
      <c r="L24" s="132"/>
      <c r="M24" s="132"/>
      <c r="N24" s="133"/>
      <c r="O24" s="100"/>
    </row>
    <row r="25" spans="1:20" s="141" customFormat="1" ht="37.950000000000003" customHeight="1">
      <c r="A25" s="134" t="s">
        <v>11</v>
      </c>
      <c r="B25" s="135"/>
      <c r="C25" s="135"/>
      <c r="D25" s="135"/>
      <c r="E25" s="135"/>
      <c r="F25" s="135"/>
      <c r="G25" s="136"/>
      <c r="H25" s="137" t="s">
        <v>12</v>
      </c>
      <c r="I25" s="138"/>
      <c r="J25" s="139" t="s">
        <v>13</v>
      </c>
      <c r="K25" s="36" t="s">
        <v>14</v>
      </c>
      <c r="L25" s="37"/>
      <c r="M25" s="140" t="s">
        <v>15</v>
      </c>
      <c r="N25" s="140" t="s">
        <v>16</v>
      </c>
    </row>
    <row r="26" spans="1:20" s="100" customFormat="1" ht="15" customHeight="1">
      <c r="A26" s="142" t="s">
        <v>17</v>
      </c>
      <c r="B26" s="143"/>
      <c r="C26" s="143"/>
      <c r="D26" s="143"/>
      <c r="E26" s="143"/>
      <c r="F26" s="143"/>
      <c r="G26" s="144"/>
      <c r="H26" s="145">
        <v>32</v>
      </c>
      <c r="I26" s="146"/>
      <c r="J26" s="147" t="s">
        <v>13</v>
      </c>
      <c r="K26" s="34"/>
      <c r="L26" s="35"/>
      <c r="M26" s="147" t="s">
        <v>15</v>
      </c>
      <c r="N26" s="20">
        <f>H26*K26</f>
        <v>0</v>
      </c>
      <c r="O26" s="88"/>
      <c r="P26" s="88"/>
      <c r="Q26" s="88"/>
      <c r="R26" s="88"/>
      <c r="S26" s="88"/>
      <c r="T26" s="88"/>
    </row>
    <row r="27" spans="1:20" s="100" customFormat="1" ht="15" customHeight="1">
      <c r="A27" s="142" t="s">
        <v>18</v>
      </c>
      <c r="B27" s="143"/>
      <c r="C27" s="143"/>
      <c r="D27" s="143"/>
      <c r="E27" s="143"/>
      <c r="F27" s="143"/>
      <c r="G27" s="143"/>
      <c r="H27" s="145">
        <v>32</v>
      </c>
      <c r="I27" s="146"/>
      <c r="J27" s="147" t="s">
        <v>13</v>
      </c>
      <c r="K27" s="34"/>
      <c r="L27" s="35"/>
      <c r="M27" s="147" t="s">
        <v>15</v>
      </c>
      <c r="N27" s="20">
        <f>H27*K27</f>
        <v>0</v>
      </c>
      <c r="O27" s="88"/>
      <c r="P27" s="88"/>
      <c r="Q27" s="88"/>
      <c r="R27" s="88"/>
      <c r="S27" s="88"/>
      <c r="T27" s="88"/>
    </row>
    <row r="28" spans="1:20" s="100" customFormat="1" ht="15" customHeight="1">
      <c r="A28" s="142" t="s">
        <v>19</v>
      </c>
      <c r="B28" s="143"/>
      <c r="C28" s="143"/>
      <c r="D28" s="143"/>
      <c r="E28" s="143"/>
      <c r="F28" s="143"/>
      <c r="G28" s="143"/>
      <c r="H28" s="145">
        <v>32</v>
      </c>
      <c r="I28" s="146"/>
      <c r="J28" s="147" t="s">
        <v>13</v>
      </c>
      <c r="K28" s="34"/>
      <c r="L28" s="35"/>
      <c r="M28" s="147" t="s">
        <v>15</v>
      </c>
      <c r="N28" s="20">
        <f>H28*K28</f>
        <v>0</v>
      </c>
      <c r="O28" s="88"/>
      <c r="P28" s="88"/>
      <c r="Q28" s="88"/>
      <c r="R28" s="88"/>
      <c r="S28" s="88"/>
      <c r="T28" s="88"/>
    </row>
    <row r="29" spans="1:20" ht="15" customHeight="1">
      <c r="A29" s="148" t="s">
        <v>20</v>
      </c>
      <c r="B29" s="149"/>
      <c r="C29" s="149"/>
      <c r="D29" s="149"/>
      <c r="E29" s="149"/>
      <c r="F29" s="149"/>
      <c r="G29" s="149"/>
      <c r="H29" s="149"/>
      <c r="I29" s="149"/>
      <c r="J29" s="149"/>
      <c r="K29" s="149"/>
      <c r="L29" s="150"/>
      <c r="M29" s="147" t="s">
        <v>15</v>
      </c>
      <c r="N29" s="151">
        <f>N26+N27+N28</f>
        <v>0</v>
      </c>
      <c r="O29" s="100"/>
    </row>
    <row r="30" spans="1:20" ht="7.95" customHeight="1">
      <c r="A30" s="152"/>
      <c r="B30" s="127"/>
      <c r="C30" s="152"/>
      <c r="D30" s="152"/>
      <c r="E30" s="152"/>
      <c r="F30" s="153"/>
      <c r="G30" s="152"/>
      <c r="H30" s="152"/>
      <c r="I30" s="152"/>
      <c r="J30" s="152"/>
      <c r="K30" s="31"/>
      <c r="L30" s="31"/>
      <c r="M30" s="154"/>
      <c r="N30" s="155"/>
      <c r="O30" s="100"/>
    </row>
    <row r="31" spans="1:20" ht="16.2" customHeight="1">
      <c r="A31" s="131" t="s">
        <v>21</v>
      </c>
      <c r="B31" s="131"/>
      <c r="C31" s="131"/>
      <c r="D31" s="131"/>
      <c r="E31" s="131"/>
      <c r="F31" s="131"/>
      <c r="G31" s="131"/>
      <c r="H31" s="131"/>
      <c r="I31" s="131"/>
      <c r="J31" s="131"/>
      <c r="K31" s="131"/>
      <c r="L31" s="30"/>
      <c r="M31" s="130"/>
      <c r="N31" s="129"/>
      <c r="O31" s="100"/>
    </row>
    <row r="32" spans="1:20" s="141" customFormat="1" ht="37.950000000000003" customHeight="1">
      <c r="A32" s="134" t="s">
        <v>22</v>
      </c>
      <c r="B32" s="135"/>
      <c r="C32" s="135"/>
      <c r="D32" s="135"/>
      <c r="E32" s="135"/>
      <c r="F32" s="135"/>
      <c r="G32" s="136"/>
      <c r="H32" s="156" t="s">
        <v>12</v>
      </c>
      <c r="I32" s="157"/>
      <c r="J32" s="140" t="s">
        <v>13</v>
      </c>
      <c r="K32" s="36" t="s">
        <v>14</v>
      </c>
      <c r="L32" s="37"/>
      <c r="M32" s="140" t="s">
        <v>15</v>
      </c>
      <c r="N32" s="140" t="s">
        <v>16</v>
      </c>
    </row>
    <row r="33" spans="1:20" s="100" customFormat="1" ht="15" customHeight="1">
      <c r="A33" s="142" t="s">
        <v>23</v>
      </c>
      <c r="B33" s="143"/>
      <c r="C33" s="143"/>
      <c r="D33" s="143"/>
      <c r="E33" s="143"/>
      <c r="F33" s="143"/>
      <c r="G33" s="144"/>
      <c r="H33" s="158">
        <v>32</v>
      </c>
      <c r="I33" s="159"/>
      <c r="J33" s="147" t="s">
        <v>13</v>
      </c>
      <c r="K33" s="34"/>
      <c r="L33" s="35"/>
      <c r="M33" s="147" t="s">
        <v>15</v>
      </c>
      <c r="N33" s="21">
        <f>H33*K33</f>
        <v>0</v>
      </c>
      <c r="O33" s="88"/>
      <c r="P33" s="88"/>
      <c r="Q33" s="88"/>
      <c r="R33" s="88"/>
      <c r="S33" s="88"/>
      <c r="T33" s="88"/>
    </row>
    <row r="34" spans="1:20" ht="15" customHeight="1">
      <c r="A34" s="142" t="s">
        <v>50</v>
      </c>
      <c r="B34" s="143"/>
      <c r="C34" s="143"/>
      <c r="D34" s="143"/>
      <c r="E34" s="143"/>
      <c r="F34" s="143"/>
      <c r="G34" s="144"/>
      <c r="H34" s="158">
        <v>32</v>
      </c>
      <c r="I34" s="159"/>
      <c r="J34" s="147" t="s">
        <v>13</v>
      </c>
      <c r="K34" s="34"/>
      <c r="L34" s="35"/>
      <c r="M34" s="147" t="s">
        <v>15</v>
      </c>
      <c r="N34" s="21">
        <f>H34*K34</f>
        <v>0</v>
      </c>
    </row>
    <row r="35" spans="1:20" s="161" customFormat="1" ht="15" customHeight="1">
      <c r="A35" s="142" t="s">
        <v>51</v>
      </c>
      <c r="B35" s="143"/>
      <c r="C35" s="143"/>
      <c r="D35" s="143"/>
      <c r="E35" s="143"/>
      <c r="F35" s="143"/>
      <c r="G35" s="144"/>
      <c r="H35" s="158">
        <v>32</v>
      </c>
      <c r="I35" s="159"/>
      <c r="J35" s="147" t="s">
        <v>13</v>
      </c>
      <c r="K35" s="34"/>
      <c r="L35" s="35"/>
      <c r="M35" s="147" t="s">
        <v>15</v>
      </c>
      <c r="N35" s="21">
        <f>H35*K35</f>
        <v>0</v>
      </c>
      <c r="O35" s="88"/>
      <c r="P35" s="160"/>
      <c r="Q35" s="160"/>
      <c r="R35" s="160"/>
      <c r="S35" s="160"/>
      <c r="T35" s="160"/>
    </row>
    <row r="36" spans="1:20" ht="15" customHeight="1">
      <c r="A36" s="162" t="s">
        <v>24</v>
      </c>
      <c r="B36" s="163"/>
      <c r="C36" s="163"/>
      <c r="D36" s="163"/>
      <c r="E36" s="163"/>
      <c r="F36" s="163"/>
      <c r="G36" s="163"/>
      <c r="H36" s="163"/>
      <c r="I36" s="163"/>
      <c r="J36" s="163"/>
      <c r="K36" s="163"/>
      <c r="L36" s="164"/>
      <c r="M36" s="165" t="s">
        <v>15</v>
      </c>
      <c r="N36" s="166">
        <f>N33+N34+N35</f>
        <v>0</v>
      </c>
      <c r="O36" s="121"/>
      <c r="P36" s="94"/>
      <c r="Q36" s="94"/>
      <c r="R36" s="94"/>
      <c r="S36" s="94"/>
      <c r="T36" s="94"/>
    </row>
    <row r="37" spans="1:20" ht="7.95" customHeight="1">
      <c r="A37" s="117"/>
      <c r="B37" s="118"/>
      <c r="C37" s="117"/>
      <c r="D37" s="117"/>
      <c r="E37" s="117"/>
      <c r="F37" s="119"/>
      <c r="G37" s="117"/>
      <c r="H37" s="117"/>
      <c r="I37" s="117"/>
      <c r="J37" s="117"/>
      <c r="K37" s="32"/>
      <c r="L37" s="32"/>
      <c r="M37" s="118"/>
      <c r="N37" s="120"/>
      <c r="O37" s="121"/>
      <c r="P37" s="94"/>
      <c r="Q37" s="94"/>
      <c r="R37" s="94"/>
      <c r="S37" s="94"/>
      <c r="T37" s="94"/>
    </row>
    <row r="38" spans="1:20" ht="16.2" customHeight="1">
      <c r="A38" s="131" t="s">
        <v>25</v>
      </c>
      <c r="B38" s="131"/>
      <c r="C38" s="131"/>
      <c r="D38" s="131"/>
      <c r="E38" s="131"/>
      <c r="F38" s="131"/>
      <c r="G38" s="131"/>
      <c r="H38" s="131"/>
      <c r="I38" s="131"/>
      <c r="J38" s="131"/>
      <c r="K38" s="131"/>
      <c r="L38" s="30"/>
      <c r="M38" s="130"/>
      <c r="N38" s="129"/>
      <c r="O38" s="100"/>
    </row>
    <row r="39" spans="1:20" s="141" customFormat="1" ht="37.950000000000003" customHeight="1">
      <c r="A39" s="134" t="s">
        <v>26</v>
      </c>
      <c r="B39" s="135"/>
      <c r="C39" s="135"/>
      <c r="D39" s="135"/>
      <c r="E39" s="135"/>
      <c r="F39" s="135"/>
      <c r="G39" s="136"/>
      <c r="H39" s="156" t="s">
        <v>27</v>
      </c>
      <c r="I39" s="157"/>
      <c r="J39" s="140" t="s">
        <v>13</v>
      </c>
      <c r="K39" s="36" t="s">
        <v>28</v>
      </c>
      <c r="L39" s="37"/>
      <c r="M39" s="140" t="s">
        <v>15</v>
      </c>
      <c r="N39" s="140" t="s">
        <v>16</v>
      </c>
    </row>
    <row r="40" spans="1:20" s="100" customFormat="1" ht="15" customHeight="1">
      <c r="A40" s="142" t="s">
        <v>29</v>
      </c>
      <c r="B40" s="143"/>
      <c r="C40" s="143"/>
      <c r="D40" s="143"/>
      <c r="E40" s="143"/>
      <c r="F40" s="143"/>
      <c r="G40" s="144"/>
      <c r="H40" s="158">
        <v>4</v>
      </c>
      <c r="I40" s="159"/>
      <c r="J40" s="147" t="s">
        <v>13</v>
      </c>
      <c r="K40" s="34"/>
      <c r="L40" s="35"/>
      <c r="M40" s="147" t="s">
        <v>15</v>
      </c>
      <c r="N40" s="21">
        <f>H40*K40</f>
        <v>0</v>
      </c>
      <c r="O40" s="88"/>
      <c r="P40" s="88"/>
      <c r="Q40" s="88"/>
      <c r="R40" s="88"/>
      <c r="S40" s="88"/>
      <c r="T40" s="88"/>
    </row>
    <row r="41" spans="1:20" ht="15" customHeight="1">
      <c r="A41" s="142" t="s">
        <v>30</v>
      </c>
      <c r="B41" s="143"/>
      <c r="C41" s="143"/>
      <c r="D41" s="143"/>
      <c r="E41" s="143"/>
      <c r="F41" s="143"/>
      <c r="G41" s="144"/>
      <c r="H41" s="158">
        <v>4</v>
      </c>
      <c r="I41" s="159"/>
      <c r="J41" s="147" t="s">
        <v>13</v>
      </c>
      <c r="K41" s="34"/>
      <c r="L41" s="35"/>
      <c r="M41" s="147" t="s">
        <v>15</v>
      </c>
      <c r="N41" s="21">
        <f>H41*K41</f>
        <v>0</v>
      </c>
    </row>
    <row r="42" spans="1:20" s="161" customFormat="1" ht="15" customHeight="1">
      <c r="A42" s="142" t="s">
        <v>31</v>
      </c>
      <c r="B42" s="143"/>
      <c r="C42" s="143"/>
      <c r="D42" s="143"/>
      <c r="E42" s="143"/>
      <c r="F42" s="143"/>
      <c r="G42" s="144"/>
      <c r="H42" s="158">
        <v>4</v>
      </c>
      <c r="I42" s="159"/>
      <c r="J42" s="147" t="s">
        <v>13</v>
      </c>
      <c r="K42" s="34"/>
      <c r="L42" s="35"/>
      <c r="M42" s="147" t="s">
        <v>15</v>
      </c>
      <c r="N42" s="21">
        <f>H42*K42</f>
        <v>0</v>
      </c>
      <c r="O42" s="88"/>
      <c r="P42" s="160"/>
      <c r="Q42" s="160"/>
      <c r="R42" s="160"/>
      <c r="S42" s="160"/>
      <c r="T42" s="160"/>
    </row>
    <row r="43" spans="1:20" s="161" customFormat="1" ht="15" customHeight="1">
      <c r="A43" s="142" t="s">
        <v>32</v>
      </c>
      <c r="B43" s="143"/>
      <c r="C43" s="143"/>
      <c r="D43" s="143"/>
      <c r="E43" s="143"/>
      <c r="F43" s="143"/>
      <c r="G43" s="144"/>
      <c r="H43" s="158">
        <v>4</v>
      </c>
      <c r="I43" s="159"/>
      <c r="J43" s="147" t="s">
        <v>13</v>
      </c>
      <c r="K43" s="34"/>
      <c r="L43" s="35"/>
      <c r="M43" s="147" t="s">
        <v>15</v>
      </c>
      <c r="N43" s="21">
        <f>H43*K43</f>
        <v>0</v>
      </c>
      <c r="O43" s="88"/>
      <c r="P43" s="160"/>
      <c r="Q43" s="160"/>
      <c r="R43" s="160"/>
      <c r="S43" s="160"/>
      <c r="T43" s="160"/>
    </row>
    <row r="44" spans="1:20" s="161" customFormat="1" ht="15" customHeight="1">
      <c r="A44" s="142" t="s">
        <v>33</v>
      </c>
      <c r="B44" s="143"/>
      <c r="C44" s="143"/>
      <c r="D44" s="143"/>
      <c r="E44" s="143"/>
      <c r="F44" s="143"/>
      <c r="G44" s="144"/>
      <c r="H44" s="158">
        <v>4</v>
      </c>
      <c r="I44" s="159"/>
      <c r="J44" s="147" t="s">
        <v>13</v>
      </c>
      <c r="K44" s="34"/>
      <c r="L44" s="35"/>
      <c r="M44" s="147" t="s">
        <v>15</v>
      </c>
      <c r="N44" s="21">
        <f>H44*K44</f>
        <v>0</v>
      </c>
      <c r="O44" s="88"/>
      <c r="P44" s="160"/>
      <c r="Q44" s="160"/>
      <c r="R44" s="160"/>
      <c r="S44" s="160"/>
      <c r="T44" s="160"/>
    </row>
    <row r="45" spans="1:20" ht="15" customHeight="1">
      <c r="A45" s="142" t="s">
        <v>34</v>
      </c>
      <c r="B45" s="143"/>
      <c r="C45" s="143"/>
      <c r="D45" s="143"/>
      <c r="E45" s="143"/>
      <c r="F45" s="143"/>
      <c r="G45" s="144"/>
      <c r="H45" s="158">
        <v>4</v>
      </c>
      <c r="I45" s="159"/>
      <c r="J45" s="147" t="s">
        <v>13</v>
      </c>
      <c r="K45" s="34"/>
      <c r="L45" s="35"/>
      <c r="M45" s="147" t="s">
        <v>15</v>
      </c>
      <c r="N45" s="21">
        <f>H45*K45</f>
        <v>0</v>
      </c>
      <c r="P45" s="160"/>
      <c r="Q45" s="160"/>
      <c r="R45" s="160"/>
      <c r="S45" s="160"/>
      <c r="T45" s="160"/>
    </row>
    <row r="46" spans="1:20" ht="15" customHeight="1">
      <c r="A46" s="162" t="s">
        <v>35</v>
      </c>
      <c r="B46" s="163"/>
      <c r="C46" s="163"/>
      <c r="D46" s="163"/>
      <c r="E46" s="163"/>
      <c r="F46" s="163"/>
      <c r="G46" s="163"/>
      <c r="H46" s="163"/>
      <c r="I46" s="163"/>
      <c r="J46" s="163"/>
      <c r="K46" s="163"/>
      <c r="L46" s="164"/>
      <c r="M46" s="165" t="s">
        <v>15</v>
      </c>
      <c r="N46" s="166">
        <f>N40+N41+N42+N43+N44+N45</f>
        <v>0</v>
      </c>
      <c r="O46" s="121"/>
      <c r="P46" s="94"/>
      <c r="Q46" s="94"/>
      <c r="R46" s="94"/>
      <c r="S46" s="94"/>
      <c r="T46" s="94"/>
    </row>
    <row r="47" spans="1:20" ht="7.95" customHeight="1">
      <c r="A47" s="117"/>
      <c r="B47" s="118"/>
      <c r="C47" s="117"/>
      <c r="D47" s="117"/>
      <c r="E47" s="117"/>
      <c r="F47" s="119"/>
      <c r="G47" s="117"/>
      <c r="H47" s="117"/>
      <c r="I47" s="117"/>
      <c r="J47" s="117"/>
      <c r="K47" s="32"/>
      <c r="L47" s="32"/>
      <c r="M47" s="118"/>
      <c r="N47" s="120"/>
      <c r="O47" s="121"/>
      <c r="P47" s="94"/>
      <c r="Q47" s="94"/>
      <c r="R47" s="94"/>
      <c r="S47" s="94"/>
      <c r="T47" s="94"/>
    </row>
    <row r="48" spans="1:20" ht="16.2" customHeight="1">
      <c r="A48" s="167" t="s">
        <v>36</v>
      </c>
      <c r="B48" s="167"/>
      <c r="C48" s="167"/>
      <c r="D48" s="167"/>
      <c r="E48" s="126"/>
      <c r="F48" s="132"/>
      <c r="G48" s="132"/>
      <c r="H48" s="132"/>
      <c r="I48" s="132"/>
      <c r="J48" s="132"/>
      <c r="K48" s="132"/>
      <c r="L48" s="132"/>
      <c r="M48" s="132"/>
      <c r="N48" s="133"/>
      <c r="O48" s="100"/>
    </row>
    <row r="49" spans="1:20" s="141" customFormat="1" ht="37.950000000000003" customHeight="1">
      <c r="A49" s="168" t="s">
        <v>11</v>
      </c>
      <c r="B49" s="168"/>
      <c r="C49" s="168"/>
      <c r="D49" s="168"/>
      <c r="E49" s="168"/>
      <c r="F49" s="168"/>
      <c r="G49" s="168"/>
      <c r="H49" s="169" t="s">
        <v>12</v>
      </c>
      <c r="I49" s="169"/>
      <c r="J49" s="170" t="s">
        <v>13</v>
      </c>
      <c r="K49" s="40" t="s">
        <v>37</v>
      </c>
      <c r="L49" s="40"/>
      <c r="M49" s="140" t="s">
        <v>15</v>
      </c>
      <c r="N49" s="140" t="s">
        <v>16</v>
      </c>
    </row>
    <row r="50" spans="1:20" s="100" customFormat="1" ht="15" customHeight="1">
      <c r="A50" s="171" t="s">
        <v>38</v>
      </c>
      <c r="B50" s="171"/>
      <c r="C50" s="171"/>
      <c r="D50" s="171"/>
      <c r="E50" s="171"/>
      <c r="F50" s="171"/>
      <c r="G50" s="171"/>
      <c r="H50" s="172">
        <v>32</v>
      </c>
      <c r="I50" s="172"/>
      <c r="J50" s="173" t="s">
        <v>13</v>
      </c>
      <c r="K50" s="41">
        <f>K33*1.5</f>
        <v>0</v>
      </c>
      <c r="L50" s="41"/>
      <c r="M50" s="147" t="s">
        <v>15</v>
      </c>
      <c r="N50" s="20">
        <f>H50*K50</f>
        <v>0</v>
      </c>
      <c r="O50" s="88"/>
      <c r="P50" s="88"/>
      <c r="Q50" s="88"/>
      <c r="R50" s="88"/>
      <c r="S50" s="88"/>
      <c r="T50" s="88"/>
    </row>
    <row r="51" spans="1:20" s="100" customFormat="1" ht="15" customHeight="1">
      <c r="A51" s="171" t="s">
        <v>39</v>
      </c>
      <c r="B51" s="171"/>
      <c r="C51" s="171"/>
      <c r="D51" s="171"/>
      <c r="E51" s="171"/>
      <c r="F51" s="171"/>
      <c r="G51" s="171"/>
      <c r="H51" s="172">
        <v>32</v>
      </c>
      <c r="I51" s="172"/>
      <c r="J51" s="173" t="s">
        <v>13</v>
      </c>
      <c r="K51" s="41">
        <f>(K34+K35)*1.5</f>
        <v>0</v>
      </c>
      <c r="L51" s="41"/>
      <c r="M51" s="147" t="s">
        <v>15</v>
      </c>
      <c r="N51" s="20">
        <f>H51*K51</f>
        <v>0</v>
      </c>
      <c r="O51" s="88"/>
      <c r="P51" s="88"/>
      <c r="Q51" s="88"/>
      <c r="R51" s="88"/>
      <c r="S51" s="88"/>
      <c r="T51" s="88"/>
    </row>
    <row r="52" spans="1:20" ht="15" customHeight="1">
      <c r="A52" s="148" t="s">
        <v>40</v>
      </c>
      <c r="B52" s="149"/>
      <c r="C52" s="149"/>
      <c r="D52" s="149"/>
      <c r="E52" s="149"/>
      <c r="F52" s="149"/>
      <c r="G52" s="149"/>
      <c r="H52" s="149"/>
      <c r="I52" s="149"/>
      <c r="J52" s="149"/>
      <c r="K52" s="149"/>
      <c r="L52" s="150"/>
      <c r="M52" s="147" t="s">
        <v>15</v>
      </c>
      <c r="N52" s="151">
        <f>N50+N51</f>
        <v>0</v>
      </c>
      <c r="O52" s="100"/>
    </row>
    <row r="53" spans="1:20" ht="7.95" customHeight="1">
      <c r="A53" s="117"/>
      <c r="B53" s="118"/>
      <c r="C53" s="117"/>
      <c r="D53" s="117"/>
      <c r="E53" s="117"/>
      <c r="F53" s="119"/>
      <c r="G53" s="117"/>
      <c r="H53" s="117"/>
      <c r="I53" s="117"/>
      <c r="J53" s="117"/>
      <c r="K53" s="32"/>
      <c r="L53" s="32"/>
      <c r="M53" s="118"/>
      <c r="N53" s="120"/>
      <c r="O53" s="121"/>
      <c r="P53" s="94"/>
      <c r="Q53" s="94"/>
      <c r="R53" s="94"/>
      <c r="S53" s="94"/>
      <c r="T53" s="94"/>
    </row>
    <row r="54" spans="1:20" ht="16.2" customHeight="1">
      <c r="A54" s="131" t="s">
        <v>41</v>
      </c>
      <c r="B54" s="131"/>
      <c r="C54" s="131"/>
      <c r="D54" s="131"/>
      <c r="E54" s="131"/>
      <c r="F54" s="131"/>
      <c r="G54" s="131"/>
      <c r="H54" s="131"/>
      <c r="I54" s="131"/>
      <c r="J54" s="131"/>
      <c r="K54" s="131"/>
      <c r="L54" s="131"/>
      <c r="M54" s="130"/>
      <c r="N54" s="129"/>
      <c r="O54" s="100"/>
    </row>
    <row r="55" spans="1:20" s="141" customFormat="1" ht="37.950000000000003" customHeight="1">
      <c r="A55" s="134" t="s">
        <v>11</v>
      </c>
      <c r="B55" s="135"/>
      <c r="C55" s="135"/>
      <c r="D55" s="135"/>
      <c r="E55" s="135"/>
      <c r="F55" s="135"/>
      <c r="G55" s="136"/>
      <c r="H55" s="137" t="s">
        <v>42</v>
      </c>
      <c r="I55" s="138"/>
      <c r="J55" s="139" t="s">
        <v>13</v>
      </c>
      <c r="K55" s="36" t="s">
        <v>43</v>
      </c>
      <c r="L55" s="37"/>
      <c r="M55" s="140" t="s">
        <v>15</v>
      </c>
      <c r="N55" s="140" t="s">
        <v>16</v>
      </c>
    </row>
    <row r="56" spans="1:20" s="100" customFormat="1" ht="15" customHeight="1">
      <c r="A56" s="142" t="s">
        <v>44</v>
      </c>
      <c r="B56" s="143"/>
      <c r="C56" s="143"/>
      <c r="D56" s="143"/>
      <c r="E56" s="143"/>
      <c r="F56" s="143"/>
      <c r="G56" s="144"/>
      <c r="H56" s="145">
        <v>4</v>
      </c>
      <c r="I56" s="146"/>
      <c r="J56" s="147" t="s">
        <v>13</v>
      </c>
      <c r="K56" s="34"/>
      <c r="L56" s="35"/>
      <c r="M56" s="147" t="s">
        <v>15</v>
      </c>
      <c r="N56" s="20">
        <f>H56*K56</f>
        <v>0</v>
      </c>
      <c r="O56" s="88"/>
      <c r="P56" s="88"/>
      <c r="Q56" s="88"/>
      <c r="R56" s="88"/>
      <c r="S56" s="88"/>
      <c r="T56" s="88"/>
    </row>
    <row r="57" spans="1:20" ht="15" customHeight="1">
      <c r="A57" s="148" t="s">
        <v>45</v>
      </c>
      <c r="B57" s="149"/>
      <c r="C57" s="149"/>
      <c r="D57" s="149"/>
      <c r="E57" s="149"/>
      <c r="F57" s="149"/>
      <c r="G57" s="149"/>
      <c r="H57" s="149"/>
      <c r="I57" s="149"/>
      <c r="J57" s="149"/>
      <c r="K57" s="149"/>
      <c r="L57" s="150"/>
      <c r="M57" s="147" t="s">
        <v>15</v>
      </c>
      <c r="N57" s="151">
        <f>N56</f>
        <v>0</v>
      </c>
    </row>
    <row r="58" spans="1:20" ht="7.95" customHeight="1">
      <c r="A58" s="152"/>
      <c r="B58" s="127"/>
      <c r="C58" s="152"/>
      <c r="D58" s="152"/>
      <c r="E58" s="152"/>
      <c r="F58" s="153"/>
      <c r="G58" s="152"/>
      <c r="H58" s="152"/>
      <c r="I58" s="152"/>
      <c r="J58" s="152"/>
      <c r="K58" s="31"/>
      <c r="L58" s="31"/>
      <c r="M58" s="154"/>
      <c r="N58" s="174"/>
    </row>
    <row r="59" spans="1:20" ht="16.2" customHeight="1">
      <c r="A59" s="131" t="s">
        <v>46</v>
      </c>
      <c r="B59" s="131"/>
      <c r="C59" s="131"/>
      <c r="D59" s="131"/>
      <c r="E59" s="131"/>
      <c r="F59" s="131"/>
      <c r="G59" s="131"/>
      <c r="H59" s="131"/>
      <c r="I59" s="131"/>
      <c r="J59" s="131"/>
      <c r="K59" s="131"/>
      <c r="L59" s="131"/>
      <c r="M59" s="130"/>
      <c r="N59" s="129"/>
      <c r="O59" s="100"/>
    </row>
    <row r="60" spans="1:20" s="141" customFormat="1" ht="37.950000000000003" customHeight="1">
      <c r="A60" s="134" t="s">
        <v>11</v>
      </c>
      <c r="B60" s="135"/>
      <c r="C60" s="135"/>
      <c r="D60" s="135"/>
      <c r="E60" s="135"/>
      <c r="F60" s="135"/>
      <c r="G60" s="136"/>
      <c r="H60" s="42">
        <v>0.25</v>
      </c>
      <c r="I60" s="43"/>
      <c r="J60" s="139" t="s">
        <v>13</v>
      </c>
      <c r="K60" s="36" t="s">
        <v>47</v>
      </c>
      <c r="L60" s="37"/>
      <c r="M60" s="140" t="s">
        <v>15</v>
      </c>
      <c r="N60" s="140" t="s">
        <v>16</v>
      </c>
    </row>
    <row r="61" spans="1:20" s="100" customFormat="1" ht="15" customHeight="1">
      <c r="A61" s="175" t="s">
        <v>48</v>
      </c>
      <c r="B61" s="176"/>
      <c r="C61" s="176"/>
      <c r="D61" s="176"/>
      <c r="E61" s="176"/>
      <c r="F61" s="176"/>
      <c r="G61" s="177"/>
      <c r="H61" s="178">
        <v>0.25</v>
      </c>
      <c r="I61" s="179"/>
      <c r="J61" s="180" t="s">
        <v>13</v>
      </c>
      <c r="K61" s="38">
        <f>N29+N36+N46+N52+N57</f>
        <v>0</v>
      </c>
      <c r="L61" s="39"/>
      <c r="M61" s="180" t="s">
        <v>15</v>
      </c>
      <c r="N61" s="20">
        <f>25%*K61</f>
        <v>0</v>
      </c>
      <c r="O61" s="88"/>
      <c r="P61" s="88"/>
      <c r="Q61" s="88"/>
      <c r="R61" s="88"/>
      <c r="S61" s="88"/>
      <c r="T61" s="88"/>
    </row>
    <row r="62" spans="1:20" ht="15" customHeight="1">
      <c r="A62" s="148" t="s">
        <v>49</v>
      </c>
      <c r="B62" s="149"/>
      <c r="C62" s="149"/>
      <c r="D62" s="149"/>
      <c r="E62" s="149"/>
      <c r="F62" s="149"/>
      <c r="G62" s="149"/>
      <c r="H62" s="149"/>
      <c r="I62" s="149"/>
      <c r="J62" s="149"/>
      <c r="K62" s="149"/>
      <c r="L62" s="150"/>
      <c r="M62" s="147" t="s">
        <v>15</v>
      </c>
      <c r="N62" s="151">
        <f>N61</f>
        <v>0</v>
      </c>
    </row>
    <row r="63" spans="1:20" ht="15.75" customHeight="1" thickBot="1">
      <c r="A63" s="181"/>
      <c r="B63" s="152"/>
      <c r="C63" s="152"/>
      <c r="D63" s="152"/>
      <c r="E63" s="152"/>
      <c r="F63" s="152"/>
      <c r="G63" s="152"/>
      <c r="H63" s="152"/>
      <c r="I63" s="152"/>
      <c r="J63" s="152"/>
      <c r="K63" s="31"/>
      <c r="L63" s="31"/>
      <c r="M63" s="154"/>
      <c r="N63" s="182"/>
    </row>
    <row r="64" spans="1:20" ht="14.4" customHeight="1" thickBot="1">
      <c r="A64" s="183" t="s">
        <v>52</v>
      </c>
      <c r="B64" s="184"/>
      <c r="C64" s="184"/>
      <c r="D64" s="184"/>
      <c r="E64" s="184"/>
      <c r="F64" s="184"/>
      <c r="G64" s="184"/>
      <c r="H64" s="184"/>
      <c r="I64" s="184"/>
      <c r="J64" s="184"/>
      <c r="K64" s="184"/>
      <c r="L64" s="185"/>
      <c r="M64" s="186" t="s">
        <v>15</v>
      </c>
      <c r="N64" s="187">
        <f>N29+N36+N46+N52+N57+N62</f>
        <v>0</v>
      </c>
      <c r="O64" s="121"/>
      <c r="P64" s="94"/>
      <c r="Q64" s="94"/>
      <c r="R64" s="94"/>
      <c r="S64" s="94"/>
      <c r="T64" s="94"/>
    </row>
    <row r="65" spans="1:20" ht="15" customHeight="1" thickBot="1">
      <c r="A65" s="117"/>
      <c r="B65" s="118"/>
      <c r="C65" s="117"/>
      <c r="D65" s="117"/>
      <c r="E65" s="117"/>
      <c r="F65" s="119"/>
      <c r="G65" s="117"/>
      <c r="H65" s="117"/>
      <c r="I65" s="117"/>
      <c r="J65" s="117"/>
      <c r="K65" s="32"/>
      <c r="L65" s="32"/>
      <c r="M65" s="118"/>
      <c r="N65" s="120"/>
      <c r="O65" s="121"/>
      <c r="P65" s="94"/>
      <c r="Q65" s="94"/>
      <c r="R65" s="94"/>
      <c r="S65" s="94"/>
      <c r="T65" s="94"/>
    </row>
    <row r="66" spans="1:20" s="125" customFormat="1" ht="19.95" customHeight="1" thickBot="1">
      <c r="A66" s="122" t="s">
        <v>125</v>
      </c>
      <c r="B66" s="123"/>
      <c r="C66" s="123"/>
      <c r="D66" s="123"/>
      <c r="E66" s="123"/>
      <c r="F66" s="123"/>
      <c r="G66" s="123"/>
      <c r="H66" s="123"/>
      <c r="I66" s="123"/>
      <c r="J66" s="123"/>
      <c r="K66" s="123"/>
      <c r="L66" s="123"/>
      <c r="M66" s="123"/>
      <c r="N66" s="124"/>
    </row>
    <row r="67" spans="1:20" ht="7.95" customHeight="1">
      <c r="A67" s="126"/>
      <c r="B67" s="127"/>
      <c r="C67" s="126"/>
      <c r="D67" s="126"/>
      <c r="E67" s="126"/>
      <c r="F67" s="128"/>
      <c r="G67" s="129"/>
      <c r="H67" s="129"/>
      <c r="I67" s="129"/>
      <c r="J67" s="129"/>
      <c r="K67" s="30"/>
      <c r="L67" s="30"/>
      <c r="M67" s="130"/>
      <c r="N67" s="129"/>
      <c r="O67" s="100"/>
    </row>
    <row r="68" spans="1:20" ht="16.2" customHeight="1">
      <c r="A68" s="131" t="s">
        <v>10</v>
      </c>
      <c r="B68" s="131"/>
      <c r="C68" s="131"/>
      <c r="D68" s="131"/>
      <c r="E68" s="126"/>
      <c r="F68" s="132"/>
      <c r="G68" s="132"/>
      <c r="H68" s="132"/>
      <c r="I68" s="132"/>
      <c r="J68" s="132"/>
      <c r="K68" s="132"/>
      <c r="L68" s="132"/>
      <c r="M68" s="132"/>
      <c r="N68" s="133"/>
      <c r="O68" s="100"/>
    </row>
    <row r="69" spans="1:20" s="141" customFormat="1" ht="37.950000000000003" customHeight="1">
      <c r="A69" s="134" t="s">
        <v>11</v>
      </c>
      <c r="B69" s="135"/>
      <c r="C69" s="135"/>
      <c r="D69" s="135"/>
      <c r="E69" s="135"/>
      <c r="F69" s="135"/>
      <c r="G69" s="136"/>
      <c r="H69" s="137" t="s">
        <v>12</v>
      </c>
      <c r="I69" s="138"/>
      <c r="J69" s="139" t="s">
        <v>13</v>
      </c>
      <c r="K69" s="36" t="s">
        <v>14</v>
      </c>
      <c r="L69" s="37"/>
      <c r="M69" s="140" t="s">
        <v>15</v>
      </c>
      <c r="N69" s="140" t="s">
        <v>16</v>
      </c>
    </row>
    <row r="70" spans="1:20" s="100" customFormat="1" ht="15" customHeight="1">
      <c r="A70" s="142" t="s">
        <v>17</v>
      </c>
      <c r="B70" s="143"/>
      <c r="C70" s="143"/>
      <c r="D70" s="143"/>
      <c r="E70" s="143"/>
      <c r="F70" s="143"/>
      <c r="G70" s="144"/>
      <c r="H70" s="145">
        <v>30</v>
      </c>
      <c r="I70" s="146"/>
      <c r="J70" s="147" t="s">
        <v>13</v>
      </c>
      <c r="K70" s="34"/>
      <c r="L70" s="35"/>
      <c r="M70" s="147" t="s">
        <v>15</v>
      </c>
      <c r="N70" s="20">
        <f>H70*K70</f>
        <v>0</v>
      </c>
      <c r="O70" s="88"/>
      <c r="P70" s="88"/>
      <c r="Q70" s="88"/>
      <c r="R70" s="88"/>
      <c r="S70" s="88"/>
      <c r="T70" s="88"/>
    </row>
    <row r="71" spans="1:20" s="100" customFormat="1" ht="15" customHeight="1">
      <c r="A71" s="142" t="s">
        <v>18</v>
      </c>
      <c r="B71" s="143"/>
      <c r="C71" s="143"/>
      <c r="D71" s="143"/>
      <c r="E71" s="143"/>
      <c r="F71" s="143"/>
      <c r="G71" s="143"/>
      <c r="H71" s="145">
        <v>30</v>
      </c>
      <c r="I71" s="146"/>
      <c r="J71" s="147" t="s">
        <v>13</v>
      </c>
      <c r="K71" s="34"/>
      <c r="L71" s="35"/>
      <c r="M71" s="147" t="s">
        <v>15</v>
      </c>
      <c r="N71" s="20">
        <f>H71*K71</f>
        <v>0</v>
      </c>
      <c r="O71" s="88"/>
      <c r="P71" s="88"/>
      <c r="Q71" s="88"/>
      <c r="R71" s="88"/>
      <c r="S71" s="88"/>
      <c r="T71" s="88"/>
    </row>
    <row r="72" spans="1:20" s="100" customFormat="1" ht="15" customHeight="1">
      <c r="A72" s="142" t="s">
        <v>19</v>
      </c>
      <c r="B72" s="143"/>
      <c r="C72" s="143"/>
      <c r="D72" s="143"/>
      <c r="E72" s="143"/>
      <c r="F72" s="143"/>
      <c r="G72" s="143"/>
      <c r="H72" s="145">
        <v>30</v>
      </c>
      <c r="I72" s="146"/>
      <c r="J72" s="147" t="s">
        <v>13</v>
      </c>
      <c r="K72" s="34"/>
      <c r="L72" s="35"/>
      <c r="M72" s="147" t="s">
        <v>15</v>
      </c>
      <c r="N72" s="20">
        <f>H72*K72</f>
        <v>0</v>
      </c>
      <c r="O72" s="88"/>
      <c r="P72" s="88"/>
      <c r="Q72" s="88"/>
      <c r="R72" s="88"/>
      <c r="S72" s="88"/>
      <c r="T72" s="88"/>
    </row>
    <row r="73" spans="1:20" ht="15" customHeight="1">
      <c r="A73" s="148" t="s">
        <v>20</v>
      </c>
      <c r="B73" s="149"/>
      <c r="C73" s="149"/>
      <c r="D73" s="149"/>
      <c r="E73" s="149"/>
      <c r="F73" s="149"/>
      <c r="G73" s="149"/>
      <c r="H73" s="149"/>
      <c r="I73" s="149"/>
      <c r="J73" s="149"/>
      <c r="K73" s="149"/>
      <c r="L73" s="150"/>
      <c r="M73" s="147" t="s">
        <v>15</v>
      </c>
      <c r="N73" s="151">
        <f>N70+N71+N72</f>
        <v>0</v>
      </c>
      <c r="O73" s="100"/>
    </row>
    <row r="74" spans="1:20" ht="7.95" customHeight="1">
      <c r="A74" s="152"/>
      <c r="B74" s="127"/>
      <c r="C74" s="152"/>
      <c r="D74" s="152"/>
      <c r="E74" s="152"/>
      <c r="F74" s="153"/>
      <c r="G74" s="152"/>
      <c r="H74" s="152"/>
      <c r="I74" s="152"/>
      <c r="J74" s="152"/>
      <c r="K74" s="31"/>
      <c r="L74" s="31"/>
      <c r="M74" s="154"/>
      <c r="N74" s="155"/>
      <c r="O74" s="100"/>
    </row>
    <row r="75" spans="1:20" ht="16.2" customHeight="1">
      <c r="A75" s="131" t="s">
        <v>21</v>
      </c>
      <c r="B75" s="131"/>
      <c r="C75" s="131"/>
      <c r="D75" s="131"/>
      <c r="E75" s="131"/>
      <c r="F75" s="131"/>
      <c r="G75" s="131"/>
      <c r="H75" s="131"/>
      <c r="I75" s="131"/>
      <c r="J75" s="131"/>
      <c r="K75" s="131"/>
      <c r="L75" s="30"/>
      <c r="M75" s="130"/>
      <c r="N75" s="129"/>
      <c r="O75" s="100"/>
    </row>
    <row r="76" spans="1:20" s="141" customFormat="1" ht="37.950000000000003" customHeight="1">
      <c r="A76" s="134" t="s">
        <v>22</v>
      </c>
      <c r="B76" s="135"/>
      <c r="C76" s="135"/>
      <c r="D76" s="135"/>
      <c r="E76" s="135"/>
      <c r="F76" s="135"/>
      <c r="G76" s="136"/>
      <c r="H76" s="156" t="s">
        <v>12</v>
      </c>
      <c r="I76" s="157"/>
      <c r="J76" s="140" t="s">
        <v>13</v>
      </c>
      <c r="K76" s="36" t="s">
        <v>14</v>
      </c>
      <c r="L76" s="37"/>
      <c r="M76" s="140" t="s">
        <v>15</v>
      </c>
      <c r="N76" s="140" t="s">
        <v>16</v>
      </c>
    </row>
    <row r="77" spans="1:20" s="100" customFormat="1" ht="15" customHeight="1">
      <c r="A77" s="142" t="s">
        <v>23</v>
      </c>
      <c r="B77" s="143"/>
      <c r="C77" s="143"/>
      <c r="D77" s="143"/>
      <c r="E77" s="143"/>
      <c r="F77" s="143"/>
      <c r="G77" s="144"/>
      <c r="H77" s="158">
        <v>140</v>
      </c>
      <c r="I77" s="159"/>
      <c r="J77" s="147" t="s">
        <v>13</v>
      </c>
      <c r="K77" s="34"/>
      <c r="L77" s="35"/>
      <c r="M77" s="147" t="s">
        <v>15</v>
      </c>
      <c r="N77" s="21">
        <f>H77*K77</f>
        <v>0</v>
      </c>
      <c r="O77" s="88"/>
      <c r="P77" s="88"/>
      <c r="Q77" s="88"/>
      <c r="R77" s="88"/>
      <c r="S77" s="88"/>
      <c r="T77" s="88"/>
    </row>
    <row r="78" spans="1:20" ht="15" customHeight="1">
      <c r="A78" s="142" t="s">
        <v>50</v>
      </c>
      <c r="B78" s="143"/>
      <c r="C78" s="143"/>
      <c r="D78" s="143"/>
      <c r="E78" s="143"/>
      <c r="F78" s="143"/>
      <c r="G78" s="144"/>
      <c r="H78" s="158">
        <v>140</v>
      </c>
      <c r="I78" s="159"/>
      <c r="J78" s="147" t="s">
        <v>13</v>
      </c>
      <c r="K78" s="34"/>
      <c r="L78" s="35"/>
      <c r="M78" s="147" t="s">
        <v>15</v>
      </c>
      <c r="N78" s="21">
        <f>H78*K78</f>
        <v>0</v>
      </c>
    </row>
    <row r="79" spans="1:20" s="161" customFormat="1" ht="15" customHeight="1">
      <c r="A79" s="142" t="s">
        <v>51</v>
      </c>
      <c r="B79" s="143"/>
      <c r="C79" s="143"/>
      <c r="D79" s="143"/>
      <c r="E79" s="143"/>
      <c r="F79" s="143"/>
      <c r="G79" s="144"/>
      <c r="H79" s="158">
        <v>140</v>
      </c>
      <c r="I79" s="159"/>
      <c r="J79" s="147" t="s">
        <v>13</v>
      </c>
      <c r="K79" s="34"/>
      <c r="L79" s="35"/>
      <c r="M79" s="147" t="s">
        <v>15</v>
      </c>
      <c r="N79" s="21">
        <f>H79*K79</f>
        <v>0</v>
      </c>
      <c r="O79" s="88"/>
      <c r="P79" s="160"/>
      <c r="Q79" s="160"/>
      <c r="R79" s="160"/>
      <c r="S79" s="160"/>
      <c r="T79" s="160"/>
    </row>
    <row r="80" spans="1:20" ht="15" customHeight="1">
      <c r="A80" s="162" t="s">
        <v>24</v>
      </c>
      <c r="B80" s="163"/>
      <c r="C80" s="163"/>
      <c r="D80" s="163"/>
      <c r="E80" s="163"/>
      <c r="F80" s="163"/>
      <c r="G80" s="163"/>
      <c r="H80" s="163"/>
      <c r="I80" s="163"/>
      <c r="J80" s="163"/>
      <c r="K80" s="163"/>
      <c r="L80" s="164"/>
      <c r="M80" s="165" t="s">
        <v>15</v>
      </c>
      <c r="N80" s="166">
        <f>N77+N78+N79</f>
        <v>0</v>
      </c>
      <c r="O80" s="121"/>
      <c r="P80" s="94"/>
      <c r="Q80" s="94"/>
      <c r="R80" s="94"/>
      <c r="S80" s="94"/>
      <c r="T80" s="94"/>
    </row>
    <row r="81" spans="1:20" ht="7.95" customHeight="1">
      <c r="A81" s="117"/>
      <c r="B81" s="118"/>
      <c r="C81" s="117"/>
      <c r="D81" s="117"/>
      <c r="E81" s="117"/>
      <c r="F81" s="119"/>
      <c r="G81" s="117"/>
      <c r="H81" s="117"/>
      <c r="I81" s="117"/>
      <c r="J81" s="117"/>
      <c r="K81" s="32"/>
      <c r="L81" s="32"/>
      <c r="M81" s="118"/>
      <c r="N81" s="120"/>
      <c r="O81" s="121"/>
      <c r="P81" s="94"/>
      <c r="Q81" s="94"/>
      <c r="R81" s="94"/>
      <c r="S81" s="94"/>
      <c r="T81" s="94"/>
    </row>
    <row r="82" spans="1:20" ht="16.2" customHeight="1">
      <c r="A82" s="131" t="s">
        <v>25</v>
      </c>
      <c r="B82" s="131"/>
      <c r="C82" s="131"/>
      <c r="D82" s="131"/>
      <c r="E82" s="131"/>
      <c r="F82" s="131"/>
      <c r="G82" s="131"/>
      <c r="H82" s="131"/>
      <c r="I82" s="131"/>
      <c r="J82" s="131"/>
      <c r="K82" s="131"/>
      <c r="L82" s="30"/>
      <c r="M82" s="130"/>
      <c r="N82" s="129"/>
      <c r="O82" s="100"/>
    </row>
    <row r="83" spans="1:20" s="141" customFormat="1" ht="37.950000000000003" customHeight="1">
      <c r="A83" s="134" t="s">
        <v>26</v>
      </c>
      <c r="B83" s="135"/>
      <c r="C83" s="135"/>
      <c r="D83" s="135"/>
      <c r="E83" s="135"/>
      <c r="F83" s="135"/>
      <c r="G83" s="136"/>
      <c r="H83" s="156" t="s">
        <v>27</v>
      </c>
      <c r="I83" s="157"/>
      <c r="J83" s="140" t="s">
        <v>13</v>
      </c>
      <c r="K83" s="36" t="s">
        <v>28</v>
      </c>
      <c r="L83" s="37"/>
      <c r="M83" s="140" t="s">
        <v>15</v>
      </c>
      <c r="N83" s="140" t="s">
        <v>16</v>
      </c>
    </row>
    <row r="84" spans="1:20" s="100" customFormat="1" ht="15" customHeight="1">
      <c r="A84" s="142" t="s">
        <v>29</v>
      </c>
      <c r="B84" s="143"/>
      <c r="C84" s="143"/>
      <c r="D84" s="143"/>
      <c r="E84" s="143"/>
      <c r="F84" s="143"/>
      <c r="G84" s="144"/>
      <c r="H84" s="158">
        <v>3</v>
      </c>
      <c r="I84" s="159"/>
      <c r="J84" s="147" t="s">
        <v>13</v>
      </c>
      <c r="K84" s="34"/>
      <c r="L84" s="35"/>
      <c r="M84" s="147" t="s">
        <v>15</v>
      </c>
      <c r="N84" s="21">
        <f>H84*K84</f>
        <v>0</v>
      </c>
      <c r="O84" s="88"/>
      <c r="P84" s="88"/>
      <c r="Q84" s="88"/>
      <c r="R84" s="88"/>
      <c r="S84" s="88"/>
      <c r="T84" s="88"/>
    </row>
    <row r="85" spans="1:20" ht="15" customHeight="1">
      <c r="A85" s="142" t="s">
        <v>30</v>
      </c>
      <c r="B85" s="143"/>
      <c r="C85" s="143"/>
      <c r="D85" s="143"/>
      <c r="E85" s="143"/>
      <c r="F85" s="143"/>
      <c r="G85" s="144"/>
      <c r="H85" s="158">
        <v>3</v>
      </c>
      <c r="I85" s="159"/>
      <c r="J85" s="147" t="s">
        <v>13</v>
      </c>
      <c r="K85" s="34"/>
      <c r="L85" s="35"/>
      <c r="M85" s="147" t="s">
        <v>15</v>
      </c>
      <c r="N85" s="21">
        <f>H85*K85</f>
        <v>0</v>
      </c>
    </row>
    <row r="86" spans="1:20" s="161" customFormat="1" ht="15" customHeight="1">
      <c r="A86" s="142" t="s">
        <v>31</v>
      </c>
      <c r="B86" s="143"/>
      <c r="C86" s="143"/>
      <c r="D86" s="143"/>
      <c r="E86" s="143"/>
      <c r="F86" s="143"/>
      <c r="G86" s="144"/>
      <c r="H86" s="158">
        <v>3</v>
      </c>
      <c r="I86" s="159"/>
      <c r="J86" s="147" t="s">
        <v>13</v>
      </c>
      <c r="K86" s="34"/>
      <c r="L86" s="35"/>
      <c r="M86" s="147" t="s">
        <v>15</v>
      </c>
      <c r="N86" s="21">
        <f>H86*K86</f>
        <v>0</v>
      </c>
      <c r="O86" s="88"/>
      <c r="P86" s="160"/>
      <c r="Q86" s="160"/>
      <c r="R86" s="160"/>
      <c r="S86" s="160"/>
      <c r="T86" s="160"/>
    </row>
    <row r="87" spans="1:20" s="161" customFormat="1" ht="15" customHeight="1">
      <c r="A87" s="142" t="s">
        <v>32</v>
      </c>
      <c r="B87" s="143"/>
      <c r="C87" s="143"/>
      <c r="D87" s="143"/>
      <c r="E87" s="143"/>
      <c r="F87" s="143"/>
      <c r="G87" s="144"/>
      <c r="H87" s="158">
        <v>3</v>
      </c>
      <c r="I87" s="159"/>
      <c r="J87" s="147" t="s">
        <v>13</v>
      </c>
      <c r="K87" s="34"/>
      <c r="L87" s="35"/>
      <c r="M87" s="147" t="s">
        <v>15</v>
      </c>
      <c r="N87" s="21">
        <f>H87*K87</f>
        <v>0</v>
      </c>
      <c r="O87" s="88"/>
      <c r="P87" s="160"/>
      <c r="Q87" s="160"/>
      <c r="R87" s="160"/>
      <c r="S87" s="160"/>
      <c r="T87" s="160"/>
    </row>
    <row r="88" spans="1:20" s="161" customFormat="1" ht="15" customHeight="1">
      <c r="A88" s="142" t="s">
        <v>33</v>
      </c>
      <c r="B88" s="143"/>
      <c r="C88" s="143"/>
      <c r="D88" s="143"/>
      <c r="E88" s="143"/>
      <c r="F88" s="143"/>
      <c r="G88" s="144"/>
      <c r="H88" s="158">
        <v>3</v>
      </c>
      <c r="I88" s="159"/>
      <c r="J88" s="147" t="s">
        <v>13</v>
      </c>
      <c r="K88" s="34"/>
      <c r="L88" s="35"/>
      <c r="M88" s="147" t="s">
        <v>15</v>
      </c>
      <c r="N88" s="21">
        <f>H88*K88</f>
        <v>0</v>
      </c>
      <c r="O88" s="88"/>
      <c r="P88" s="160"/>
      <c r="Q88" s="160"/>
      <c r="R88" s="160"/>
      <c r="S88" s="160"/>
      <c r="T88" s="160"/>
    </row>
    <row r="89" spans="1:20" ht="15" customHeight="1">
      <c r="A89" s="142" t="s">
        <v>34</v>
      </c>
      <c r="B89" s="143"/>
      <c r="C89" s="143"/>
      <c r="D89" s="143"/>
      <c r="E89" s="143"/>
      <c r="F89" s="143"/>
      <c r="G89" s="144"/>
      <c r="H89" s="158">
        <v>3</v>
      </c>
      <c r="I89" s="159"/>
      <c r="J89" s="147" t="s">
        <v>13</v>
      </c>
      <c r="K89" s="34"/>
      <c r="L89" s="35"/>
      <c r="M89" s="147" t="s">
        <v>15</v>
      </c>
      <c r="N89" s="21">
        <f>H89*K89</f>
        <v>0</v>
      </c>
      <c r="P89" s="160"/>
      <c r="Q89" s="160"/>
      <c r="R89" s="160"/>
      <c r="S89" s="160"/>
      <c r="T89" s="160"/>
    </row>
    <row r="90" spans="1:20" ht="15" customHeight="1">
      <c r="A90" s="162" t="s">
        <v>35</v>
      </c>
      <c r="B90" s="163"/>
      <c r="C90" s="163"/>
      <c r="D90" s="163"/>
      <c r="E90" s="163"/>
      <c r="F90" s="163"/>
      <c r="G90" s="163"/>
      <c r="H90" s="163"/>
      <c r="I90" s="163"/>
      <c r="J90" s="163"/>
      <c r="K90" s="163"/>
      <c r="L90" s="164"/>
      <c r="M90" s="165" t="s">
        <v>15</v>
      </c>
      <c r="N90" s="166">
        <f>N84+N85+N86+N87+N88+N89</f>
        <v>0</v>
      </c>
      <c r="O90" s="121"/>
      <c r="P90" s="94"/>
      <c r="Q90" s="94"/>
      <c r="R90" s="94"/>
      <c r="S90" s="94"/>
      <c r="T90" s="94"/>
    </row>
    <row r="91" spans="1:20" ht="7.95" customHeight="1">
      <c r="A91" s="117"/>
      <c r="B91" s="118"/>
      <c r="C91" s="117"/>
      <c r="D91" s="117"/>
      <c r="E91" s="117"/>
      <c r="F91" s="119"/>
      <c r="G91" s="117"/>
      <c r="H91" s="117"/>
      <c r="I91" s="117"/>
      <c r="J91" s="117"/>
      <c r="K91" s="32"/>
      <c r="L91" s="32"/>
      <c r="M91" s="118"/>
      <c r="N91" s="120"/>
      <c r="O91" s="121"/>
      <c r="P91" s="94"/>
      <c r="Q91" s="94"/>
      <c r="R91" s="94"/>
      <c r="S91" s="94"/>
      <c r="T91" s="94"/>
    </row>
    <row r="92" spans="1:20" ht="16.2" customHeight="1">
      <c r="A92" s="167" t="s">
        <v>36</v>
      </c>
      <c r="B92" s="167"/>
      <c r="C92" s="167"/>
      <c r="D92" s="167"/>
      <c r="E92" s="126"/>
      <c r="F92" s="132"/>
      <c r="G92" s="132"/>
      <c r="H92" s="132"/>
      <c r="I92" s="132"/>
      <c r="J92" s="132"/>
      <c r="K92" s="132"/>
      <c r="L92" s="132"/>
      <c r="M92" s="132"/>
      <c r="N92" s="133"/>
      <c r="O92" s="100"/>
    </row>
    <row r="93" spans="1:20" s="141" customFormat="1" ht="37.950000000000003" customHeight="1">
      <c r="A93" s="168" t="s">
        <v>11</v>
      </c>
      <c r="B93" s="168"/>
      <c r="C93" s="168"/>
      <c r="D93" s="168"/>
      <c r="E93" s="168"/>
      <c r="F93" s="168"/>
      <c r="G93" s="168"/>
      <c r="H93" s="169" t="s">
        <v>12</v>
      </c>
      <c r="I93" s="169"/>
      <c r="J93" s="170" t="s">
        <v>13</v>
      </c>
      <c r="K93" s="40" t="s">
        <v>37</v>
      </c>
      <c r="L93" s="40"/>
      <c r="M93" s="140" t="s">
        <v>15</v>
      </c>
      <c r="N93" s="140" t="s">
        <v>16</v>
      </c>
    </row>
    <row r="94" spans="1:20" s="100" customFormat="1" ht="15" customHeight="1">
      <c r="A94" s="171" t="s">
        <v>38</v>
      </c>
      <c r="B94" s="171"/>
      <c r="C94" s="171"/>
      <c r="D94" s="171"/>
      <c r="E94" s="171"/>
      <c r="F94" s="171"/>
      <c r="G94" s="171"/>
      <c r="H94" s="172">
        <v>10</v>
      </c>
      <c r="I94" s="172"/>
      <c r="J94" s="173" t="s">
        <v>13</v>
      </c>
      <c r="K94" s="41">
        <f>K77*1.5</f>
        <v>0</v>
      </c>
      <c r="L94" s="41"/>
      <c r="M94" s="147" t="s">
        <v>15</v>
      </c>
      <c r="N94" s="20">
        <f>H94*K94</f>
        <v>0</v>
      </c>
      <c r="O94" s="88"/>
      <c r="P94" s="88"/>
      <c r="Q94" s="88"/>
      <c r="R94" s="88"/>
      <c r="S94" s="88"/>
      <c r="T94" s="88"/>
    </row>
    <row r="95" spans="1:20" s="100" customFormat="1" ht="15" customHeight="1">
      <c r="A95" s="171" t="s">
        <v>39</v>
      </c>
      <c r="B95" s="171"/>
      <c r="C95" s="171"/>
      <c r="D95" s="171"/>
      <c r="E95" s="171"/>
      <c r="F95" s="171"/>
      <c r="G95" s="171"/>
      <c r="H95" s="172">
        <v>10</v>
      </c>
      <c r="I95" s="172"/>
      <c r="J95" s="173" t="s">
        <v>13</v>
      </c>
      <c r="K95" s="41">
        <f>(K78+K79)*1.5</f>
        <v>0</v>
      </c>
      <c r="L95" s="41"/>
      <c r="M95" s="147" t="s">
        <v>15</v>
      </c>
      <c r="N95" s="20">
        <f>H95*K95</f>
        <v>0</v>
      </c>
      <c r="O95" s="88"/>
      <c r="P95" s="88"/>
      <c r="Q95" s="88"/>
      <c r="R95" s="88"/>
      <c r="S95" s="88"/>
      <c r="T95" s="88"/>
    </row>
    <row r="96" spans="1:20" ht="15" customHeight="1">
      <c r="A96" s="148" t="s">
        <v>40</v>
      </c>
      <c r="B96" s="149"/>
      <c r="C96" s="149"/>
      <c r="D96" s="149"/>
      <c r="E96" s="149"/>
      <c r="F96" s="149"/>
      <c r="G96" s="149"/>
      <c r="H96" s="149"/>
      <c r="I96" s="149"/>
      <c r="J96" s="149"/>
      <c r="K96" s="149"/>
      <c r="L96" s="150"/>
      <c r="M96" s="147" t="s">
        <v>15</v>
      </c>
      <c r="N96" s="151">
        <f>N94+N95</f>
        <v>0</v>
      </c>
      <c r="O96" s="100"/>
    </row>
    <row r="97" spans="1:20" ht="7.95" customHeight="1">
      <c r="A97" s="117"/>
      <c r="B97" s="118"/>
      <c r="C97" s="117"/>
      <c r="D97" s="117"/>
      <c r="E97" s="117"/>
      <c r="F97" s="119"/>
      <c r="G97" s="117"/>
      <c r="H97" s="117"/>
      <c r="I97" s="117"/>
      <c r="J97" s="117"/>
      <c r="K97" s="32"/>
      <c r="L97" s="32"/>
      <c r="M97" s="118"/>
      <c r="N97" s="120"/>
      <c r="O97" s="121"/>
      <c r="P97" s="94"/>
      <c r="Q97" s="94"/>
      <c r="R97" s="94"/>
      <c r="S97" s="94"/>
      <c r="T97" s="94"/>
    </row>
    <row r="98" spans="1:20" ht="16.2" customHeight="1">
      <c r="A98" s="131" t="s">
        <v>41</v>
      </c>
      <c r="B98" s="131"/>
      <c r="C98" s="131"/>
      <c r="D98" s="131"/>
      <c r="E98" s="131"/>
      <c r="F98" s="131"/>
      <c r="G98" s="131"/>
      <c r="H98" s="131"/>
      <c r="I98" s="131"/>
      <c r="J98" s="131"/>
      <c r="K98" s="131"/>
      <c r="L98" s="131"/>
      <c r="M98" s="130"/>
      <c r="N98" s="129"/>
      <c r="O98" s="100"/>
    </row>
    <row r="99" spans="1:20" s="141" customFormat="1" ht="37.950000000000003" customHeight="1">
      <c r="A99" s="134" t="s">
        <v>11</v>
      </c>
      <c r="B99" s="135"/>
      <c r="C99" s="135"/>
      <c r="D99" s="135"/>
      <c r="E99" s="135"/>
      <c r="F99" s="135"/>
      <c r="G99" s="136"/>
      <c r="H99" s="137" t="s">
        <v>42</v>
      </c>
      <c r="I99" s="138"/>
      <c r="J99" s="139" t="s">
        <v>13</v>
      </c>
      <c r="K99" s="36" t="s">
        <v>43</v>
      </c>
      <c r="L99" s="37"/>
      <c r="M99" s="140" t="s">
        <v>15</v>
      </c>
      <c r="N99" s="140" t="s">
        <v>16</v>
      </c>
    </row>
    <row r="100" spans="1:20" s="100" customFormat="1" ht="15" customHeight="1">
      <c r="A100" s="142" t="s">
        <v>44</v>
      </c>
      <c r="B100" s="143"/>
      <c r="C100" s="143"/>
      <c r="D100" s="143"/>
      <c r="E100" s="143"/>
      <c r="F100" s="143"/>
      <c r="G100" s="144"/>
      <c r="H100" s="145">
        <v>3</v>
      </c>
      <c r="I100" s="146"/>
      <c r="J100" s="147" t="s">
        <v>13</v>
      </c>
      <c r="K100" s="34"/>
      <c r="L100" s="35"/>
      <c r="M100" s="147" t="s">
        <v>15</v>
      </c>
      <c r="N100" s="20">
        <f>H100*K100</f>
        <v>0</v>
      </c>
      <c r="O100" s="88"/>
      <c r="P100" s="88"/>
      <c r="Q100" s="88"/>
      <c r="R100" s="88"/>
      <c r="S100" s="88"/>
      <c r="T100" s="88"/>
    </row>
    <row r="101" spans="1:20" ht="15" customHeight="1">
      <c r="A101" s="148" t="s">
        <v>45</v>
      </c>
      <c r="B101" s="149"/>
      <c r="C101" s="149"/>
      <c r="D101" s="149"/>
      <c r="E101" s="149"/>
      <c r="F101" s="149"/>
      <c r="G101" s="149"/>
      <c r="H101" s="149"/>
      <c r="I101" s="149"/>
      <c r="J101" s="149"/>
      <c r="K101" s="149"/>
      <c r="L101" s="150"/>
      <c r="M101" s="147" t="s">
        <v>15</v>
      </c>
      <c r="N101" s="151">
        <f>N100</f>
        <v>0</v>
      </c>
    </row>
    <row r="102" spans="1:20" ht="7.95" customHeight="1">
      <c r="A102" s="152"/>
      <c r="B102" s="127"/>
      <c r="C102" s="152"/>
      <c r="D102" s="152"/>
      <c r="E102" s="152"/>
      <c r="F102" s="153"/>
      <c r="G102" s="152"/>
      <c r="H102" s="152"/>
      <c r="I102" s="152"/>
      <c r="J102" s="152"/>
      <c r="K102" s="31"/>
      <c r="L102" s="31"/>
      <c r="M102" s="154"/>
      <c r="N102" s="174"/>
    </row>
    <row r="103" spans="1:20" ht="16.2" customHeight="1">
      <c r="A103" s="131" t="s">
        <v>46</v>
      </c>
      <c r="B103" s="131"/>
      <c r="C103" s="131"/>
      <c r="D103" s="131"/>
      <c r="E103" s="131"/>
      <c r="F103" s="131"/>
      <c r="G103" s="131"/>
      <c r="H103" s="131"/>
      <c r="I103" s="131"/>
      <c r="J103" s="131"/>
      <c r="K103" s="131"/>
      <c r="L103" s="131"/>
      <c r="M103" s="130"/>
      <c r="N103" s="129"/>
      <c r="O103" s="100"/>
    </row>
    <row r="104" spans="1:20" s="141" customFormat="1" ht="37.950000000000003" customHeight="1">
      <c r="A104" s="134" t="s">
        <v>11</v>
      </c>
      <c r="B104" s="135"/>
      <c r="C104" s="135"/>
      <c r="D104" s="135"/>
      <c r="E104" s="135"/>
      <c r="F104" s="135"/>
      <c r="G104" s="136"/>
      <c r="H104" s="42">
        <v>0.25</v>
      </c>
      <c r="I104" s="43"/>
      <c r="J104" s="139" t="s">
        <v>13</v>
      </c>
      <c r="K104" s="36" t="s">
        <v>47</v>
      </c>
      <c r="L104" s="37"/>
      <c r="M104" s="140" t="s">
        <v>15</v>
      </c>
      <c r="N104" s="140" t="s">
        <v>16</v>
      </c>
    </row>
    <row r="105" spans="1:20" s="100" customFormat="1" ht="15" customHeight="1">
      <c r="A105" s="175" t="s">
        <v>48</v>
      </c>
      <c r="B105" s="176"/>
      <c r="C105" s="176"/>
      <c r="D105" s="176"/>
      <c r="E105" s="176"/>
      <c r="F105" s="176"/>
      <c r="G105" s="177"/>
      <c r="H105" s="178">
        <v>0.25</v>
      </c>
      <c r="I105" s="179"/>
      <c r="J105" s="180" t="s">
        <v>13</v>
      </c>
      <c r="K105" s="38">
        <f>N73+N80+N90+N96+N101</f>
        <v>0</v>
      </c>
      <c r="L105" s="39"/>
      <c r="M105" s="180" t="s">
        <v>15</v>
      </c>
      <c r="N105" s="20">
        <f>25%*K105</f>
        <v>0</v>
      </c>
      <c r="O105" s="88"/>
      <c r="P105" s="88"/>
      <c r="Q105" s="88"/>
      <c r="R105" s="88"/>
      <c r="S105" s="88"/>
      <c r="T105" s="88"/>
    </row>
    <row r="106" spans="1:20" ht="15" customHeight="1">
      <c r="A106" s="148" t="s">
        <v>49</v>
      </c>
      <c r="B106" s="149"/>
      <c r="C106" s="149"/>
      <c r="D106" s="149"/>
      <c r="E106" s="149"/>
      <c r="F106" s="149"/>
      <c r="G106" s="149"/>
      <c r="H106" s="149"/>
      <c r="I106" s="149"/>
      <c r="J106" s="149"/>
      <c r="K106" s="149"/>
      <c r="L106" s="150"/>
      <c r="M106" s="147" t="s">
        <v>15</v>
      </c>
      <c r="N106" s="151">
        <f>N105</f>
        <v>0</v>
      </c>
    </row>
    <row r="107" spans="1:20" ht="15.75" customHeight="1" thickBot="1">
      <c r="A107" s="181"/>
      <c r="B107" s="152"/>
      <c r="C107" s="152"/>
      <c r="D107" s="152"/>
      <c r="E107" s="152"/>
      <c r="F107" s="152"/>
      <c r="G107" s="152"/>
      <c r="H107" s="152"/>
      <c r="I107" s="152"/>
      <c r="J107" s="152"/>
      <c r="K107" s="31"/>
      <c r="L107" s="31"/>
      <c r="M107" s="154"/>
      <c r="N107" s="182"/>
    </row>
    <row r="108" spans="1:20" ht="14.4" customHeight="1" thickBot="1">
      <c r="A108" s="183" t="s">
        <v>53</v>
      </c>
      <c r="B108" s="184"/>
      <c r="C108" s="184"/>
      <c r="D108" s="184"/>
      <c r="E108" s="184"/>
      <c r="F108" s="184"/>
      <c r="G108" s="184"/>
      <c r="H108" s="184"/>
      <c r="I108" s="184"/>
      <c r="J108" s="184"/>
      <c r="K108" s="184"/>
      <c r="L108" s="185"/>
      <c r="M108" s="186" t="s">
        <v>15</v>
      </c>
      <c r="N108" s="187">
        <f>N73+N80+N90+N96+N101+N106</f>
        <v>0</v>
      </c>
      <c r="O108" s="121"/>
      <c r="P108" s="94"/>
      <c r="Q108" s="94"/>
      <c r="R108" s="94"/>
      <c r="S108" s="94"/>
      <c r="T108" s="94"/>
    </row>
    <row r="109" spans="1:20" ht="15" customHeight="1" thickBot="1">
      <c r="A109" s="117"/>
      <c r="B109" s="118"/>
      <c r="C109" s="117"/>
      <c r="D109" s="117"/>
      <c r="E109" s="117"/>
      <c r="F109" s="119"/>
      <c r="G109" s="117"/>
      <c r="H109" s="117"/>
      <c r="I109" s="117"/>
      <c r="J109" s="117"/>
      <c r="K109" s="32"/>
      <c r="L109" s="32"/>
      <c r="M109" s="118"/>
      <c r="N109" s="120"/>
      <c r="O109" s="121"/>
      <c r="P109" s="94"/>
      <c r="Q109" s="94"/>
      <c r="R109" s="94"/>
      <c r="S109" s="94"/>
      <c r="T109" s="94"/>
    </row>
    <row r="110" spans="1:20" s="125" customFormat="1" ht="19.95" customHeight="1" thickBot="1">
      <c r="A110" s="122" t="s">
        <v>126</v>
      </c>
      <c r="B110" s="123"/>
      <c r="C110" s="123"/>
      <c r="D110" s="123"/>
      <c r="E110" s="123"/>
      <c r="F110" s="123"/>
      <c r="G110" s="123"/>
      <c r="H110" s="123"/>
      <c r="I110" s="123"/>
      <c r="J110" s="123"/>
      <c r="K110" s="123"/>
      <c r="L110" s="123"/>
      <c r="M110" s="123"/>
      <c r="N110" s="124"/>
    </row>
    <row r="111" spans="1:20" ht="7.95" customHeight="1">
      <c r="A111" s="126"/>
      <c r="B111" s="127"/>
      <c r="C111" s="126"/>
      <c r="D111" s="126"/>
      <c r="E111" s="126"/>
      <c r="F111" s="128"/>
      <c r="G111" s="129"/>
      <c r="H111" s="129"/>
      <c r="I111" s="129"/>
      <c r="J111" s="129"/>
      <c r="K111" s="30"/>
      <c r="L111" s="30"/>
      <c r="M111" s="130"/>
      <c r="N111" s="129"/>
      <c r="O111" s="100"/>
    </row>
    <row r="112" spans="1:20" ht="16.2" customHeight="1">
      <c r="A112" s="131" t="s">
        <v>10</v>
      </c>
      <c r="B112" s="131"/>
      <c r="C112" s="131"/>
      <c r="D112" s="131"/>
      <c r="E112" s="126"/>
      <c r="F112" s="132"/>
      <c r="G112" s="132"/>
      <c r="H112" s="132"/>
      <c r="I112" s="132"/>
      <c r="J112" s="132"/>
      <c r="K112" s="132"/>
      <c r="L112" s="132"/>
      <c r="M112" s="132"/>
      <c r="N112" s="133"/>
      <c r="O112" s="100"/>
    </row>
    <row r="113" spans="1:20" s="141" customFormat="1" ht="37.950000000000003" customHeight="1">
      <c r="A113" s="134" t="s">
        <v>11</v>
      </c>
      <c r="B113" s="135"/>
      <c r="C113" s="135"/>
      <c r="D113" s="135"/>
      <c r="E113" s="135"/>
      <c r="F113" s="135"/>
      <c r="G113" s="136"/>
      <c r="H113" s="137" t="s">
        <v>12</v>
      </c>
      <c r="I113" s="138"/>
      <c r="J113" s="139" t="s">
        <v>13</v>
      </c>
      <c r="K113" s="36" t="s">
        <v>14</v>
      </c>
      <c r="L113" s="37"/>
      <c r="M113" s="140" t="s">
        <v>15</v>
      </c>
      <c r="N113" s="140" t="s">
        <v>16</v>
      </c>
    </row>
    <row r="114" spans="1:20" s="100" customFormat="1" ht="15" customHeight="1">
      <c r="A114" s="142" t="s">
        <v>17</v>
      </c>
      <c r="B114" s="143"/>
      <c r="C114" s="143"/>
      <c r="D114" s="143"/>
      <c r="E114" s="143"/>
      <c r="F114" s="143"/>
      <c r="G114" s="144"/>
      <c r="H114" s="145">
        <v>40</v>
      </c>
      <c r="I114" s="146"/>
      <c r="J114" s="147" t="s">
        <v>13</v>
      </c>
      <c r="K114" s="34"/>
      <c r="L114" s="35"/>
      <c r="M114" s="147" t="s">
        <v>15</v>
      </c>
      <c r="N114" s="20">
        <f>H114*K114</f>
        <v>0</v>
      </c>
      <c r="O114" s="88"/>
      <c r="P114" s="88"/>
      <c r="Q114" s="88"/>
      <c r="R114" s="88"/>
      <c r="S114" s="88"/>
      <c r="T114" s="88"/>
    </row>
    <row r="115" spans="1:20" s="100" customFormat="1" ht="15" customHeight="1">
      <c r="A115" s="142" t="s">
        <v>18</v>
      </c>
      <c r="B115" s="143"/>
      <c r="C115" s="143"/>
      <c r="D115" s="143"/>
      <c r="E115" s="143"/>
      <c r="F115" s="143"/>
      <c r="G115" s="143"/>
      <c r="H115" s="145">
        <v>40</v>
      </c>
      <c r="I115" s="146"/>
      <c r="J115" s="147" t="s">
        <v>13</v>
      </c>
      <c r="K115" s="34"/>
      <c r="L115" s="35"/>
      <c r="M115" s="147" t="s">
        <v>15</v>
      </c>
      <c r="N115" s="20">
        <f>H115*K115</f>
        <v>0</v>
      </c>
      <c r="O115" s="88"/>
      <c r="P115" s="88"/>
      <c r="Q115" s="88"/>
      <c r="R115" s="88"/>
      <c r="S115" s="88"/>
      <c r="T115" s="88"/>
    </row>
    <row r="116" spans="1:20" s="100" customFormat="1" ht="15" customHeight="1">
      <c r="A116" s="142" t="s">
        <v>19</v>
      </c>
      <c r="B116" s="143"/>
      <c r="C116" s="143"/>
      <c r="D116" s="143"/>
      <c r="E116" s="143"/>
      <c r="F116" s="143"/>
      <c r="G116" s="143"/>
      <c r="H116" s="145">
        <v>40</v>
      </c>
      <c r="I116" s="146"/>
      <c r="J116" s="147" t="s">
        <v>13</v>
      </c>
      <c r="K116" s="34"/>
      <c r="L116" s="35"/>
      <c r="M116" s="147" t="s">
        <v>15</v>
      </c>
      <c r="N116" s="20">
        <f>H116*K116</f>
        <v>0</v>
      </c>
      <c r="O116" s="88"/>
      <c r="P116" s="88"/>
      <c r="Q116" s="88"/>
      <c r="R116" s="88"/>
      <c r="S116" s="88"/>
      <c r="T116" s="88"/>
    </row>
    <row r="117" spans="1:20" ht="15" customHeight="1">
      <c r="A117" s="148" t="s">
        <v>20</v>
      </c>
      <c r="B117" s="149"/>
      <c r="C117" s="149"/>
      <c r="D117" s="149"/>
      <c r="E117" s="149"/>
      <c r="F117" s="149"/>
      <c r="G117" s="149"/>
      <c r="H117" s="149"/>
      <c r="I117" s="149"/>
      <c r="J117" s="149"/>
      <c r="K117" s="149"/>
      <c r="L117" s="150"/>
      <c r="M117" s="147" t="s">
        <v>15</v>
      </c>
      <c r="N117" s="151">
        <f>N114+N115+N116</f>
        <v>0</v>
      </c>
      <c r="O117" s="100"/>
    </row>
    <row r="118" spans="1:20" ht="7.95" customHeight="1">
      <c r="A118" s="152"/>
      <c r="B118" s="127"/>
      <c r="C118" s="152"/>
      <c r="D118" s="152"/>
      <c r="E118" s="152"/>
      <c r="F118" s="153"/>
      <c r="G118" s="152"/>
      <c r="H118" s="152"/>
      <c r="I118" s="152"/>
      <c r="J118" s="152"/>
      <c r="K118" s="31"/>
      <c r="L118" s="31"/>
      <c r="M118" s="154"/>
      <c r="N118" s="155"/>
      <c r="O118" s="100"/>
    </row>
    <row r="119" spans="1:20" ht="16.2" customHeight="1">
      <c r="A119" s="131" t="s">
        <v>21</v>
      </c>
      <c r="B119" s="131"/>
      <c r="C119" s="131"/>
      <c r="D119" s="131"/>
      <c r="E119" s="131"/>
      <c r="F119" s="131"/>
      <c r="G119" s="131"/>
      <c r="H119" s="131"/>
      <c r="I119" s="131"/>
      <c r="J119" s="131"/>
      <c r="K119" s="131"/>
      <c r="L119" s="30"/>
      <c r="M119" s="130"/>
      <c r="N119" s="129"/>
      <c r="O119" s="100"/>
    </row>
    <row r="120" spans="1:20" s="141" customFormat="1" ht="37.950000000000003" customHeight="1">
      <c r="A120" s="134" t="s">
        <v>22</v>
      </c>
      <c r="B120" s="135"/>
      <c r="C120" s="135"/>
      <c r="D120" s="135"/>
      <c r="E120" s="135"/>
      <c r="F120" s="135"/>
      <c r="G120" s="136"/>
      <c r="H120" s="156" t="s">
        <v>12</v>
      </c>
      <c r="I120" s="157"/>
      <c r="J120" s="140" t="s">
        <v>13</v>
      </c>
      <c r="K120" s="36" t="s">
        <v>14</v>
      </c>
      <c r="L120" s="37"/>
      <c r="M120" s="140" t="s">
        <v>15</v>
      </c>
      <c r="N120" s="140" t="s">
        <v>16</v>
      </c>
    </row>
    <row r="121" spans="1:20" s="100" customFormat="1" ht="15" customHeight="1">
      <c r="A121" s="142" t="s">
        <v>23</v>
      </c>
      <c r="B121" s="143"/>
      <c r="C121" s="143"/>
      <c r="D121" s="143"/>
      <c r="E121" s="143"/>
      <c r="F121" s="143"/>
      <c r="G121" s="144"/>
      <c r="H121" s="158">
        <v>140</v>
      </c>
      <c r="I121" s="159"/>
      <c r="J121" s="147" t="s">
        <v>13</v>
      </c>
      <c r="K121" s="34"/>
      <c r="L121" s="35"/>
      <c r="M121" s="147" t="s">
        <v>15</v>
      </c>
      <c r="N121" s="21">
        <f>H121*K121</f>
        <v>0</v>
      </c>
      <c r="O121" s="88"/>
      <c r="P121" s="88"/>
      <c r="Q121" s="88"/>
      <c r="R121" s="88"/>
      <c r="S121" s="88"/>
      <c r="T121" s="88"/>
    </row>
    <row r="122" spans="1:20" ht="15" customHeight="1">
      <c r="A122" s="142" t="s">
        <v>50</v>
      </c>
      <c r="B122" s="143"/>
      <c r="C122" s="143"/>
      <c r="D122" s="143"/>
      <c r="E122" s="143"/>
      <c r="F122" s="143"/>
      <c r="G122" s="144"/>
      <c r="H122" s="158">
        <v>140</v>
      </c>
      <c r="I122" s="159"/>
      <c r="J122" s="147" t="s">
        <v>13</v>
      </c>
      <c r="K122" s="34"/>
      <c r="L122" s="35"/>
      <c r="M122" s="147" t="s">
        <v>15</v>
      </c>
      <c r="N122" s="21">
        <f>H122*K122</f>
        <v>0</v>
      </c>
    </row>
    <row r="123" spans="1:20" s="161" customFormat="1" ht="15" customHeight="1">
      <c r="A123" s="142" t="s">
        <v>51</v>
      </c>
      <c r="B123" s="143"/>
      <c r="C123" s="143"/>
      <c r="D123" s="143"/>
      <c r="E123" s="143"/>
      <c r="F123" s="143"/>
      <c r="G123" s="144"/>
      <c r="H123" s="158">
        <v>140</v>
      </c>
      <c r="I123" s="159"/>
      <c r="J123" s="147" t="s">
        <v>13</v>
      </c>
      <c r="K123" s="34"/>
      <c r="L123" s="35"/>
      <c r="M123" s="147" t="s">
        <v>15</v>
      </c>
      <c r="N123" s="21">
        <f>H123*K123</f>
        <v>0</v>
      </c>
      <c r="O123" s="88"/>
      <c r="P123" s="160"/>
      <c r="Q123" s="160"/>
      <c r="R123" s="160"/>
      <c r="S123" s="160"/>
      <c r="T123" s="160"/>
    </row>
    <row r="124" spans="1:20" ht="15" customHeight="1">
      <c r="A124" s="162" t="s">
        <v>24</v>
      </c>
      <c r="B124" s="163"/>
      <c r="C124" s="163"/>
      <c r="D124" s="163"/>
      <c r="E124" s="163"/>
      <c r="F124" s="163"/>
      <c r="G124" s="163"/>
      <c r="H124" s="163"/>
      <c r="I124" s="163"/>
      <c r="J124" s="163"/>
      <c r="K124" s="163"/>
      <c r="L124" s="164"/>
      <c r="M124" s="165" t="s">
        <v>15</v>
      </c>
      <c r="N124" s="166">
        <f>N121+N122+N123</f>
        <v>0</v>
      </c>
      <c r="O124" s="121"/>
      <c r="P124" s="94"/>
      <c r="Q124" s="94"/>
      <c r="R124" s="94"/>
      <c r="S124" s="94"/>
      <c r="T124" s="94"/>
    </row>
    <row r="125" spans="1:20" ht="7.95" customHeight="1">
      <c r="A125" s="117"/>
      <c r="B125" s="118"/>
      <c r="C125" s="117"/>
      <c r="D125" s="117"/>
      <c r="E125" s="117"/>
      <c r="F125" s="119"/>
      <c r="G125" s="117"/>
      <c r="H125" s="117"/>
      <c r="I125" s="117"/>
      <c r="J125" s="117"/>
      <c r="K125" s="32"/>
      <c r="L125" s="32"/>
      <c r="M125" s="118"/>
      <c r="N125" s="120"/>
      <c r="O125" s="121"/>
      <c r="P125" s="94"/>
      <c r="Q125" s="94"/>
      <c r="R125" s="94"/>
      <c r="S125" s="94"/>
      <c r="T125" s="94"/>
    </row>
    <row r="126" spans="1:20" ht="16.2" customHeight="1">
      <c r="A126" s="131" t="s">
        <v>25</v>
      </c>
      <c r="B126" s="131"/>
      <c r="C126" s="131"/>
      <c r="D126" s="131"/>
      <c r="E126" s="131"/>
      <c r="F126" s="131"/>
      <c r="G126" s="131"/>
      <c r="H126" s="131"/>
      <c r="I126" s="131"/>
      <c r="J126" s="131"/>
      <c r="K126" s="131"/>
      <c r="L126" s="30"/>
      <c r="M126" s="130"/>
      <c r="N126" s="129"/>
      <c r="O126" s="100"/>
    </row>
    <row r="127" spans="1:20" s="141" customFormat="1" ht="37.950000000000003" customHeight="1">
      <c r="A127" s="134" t="s">
        <v>26</v>
      </c>
      <c r="B127" s="135"/>
      <c r="C127" s="135"/>
      <c r="D127" s="135"/>
      <c r="E127" s="135"/>
      <c r="F127" s="135"/>
      <c r="G127" s="136"/>
      <c r="H127" s="156" t="s">
        <v>27</v>
      </c>
      <c r="I127" s="157"/>
      <c r="J127" s="140" t="s">
        <v>13</v>
      </c>
      <c r="K127" s="36" t="s">
        <v>28</v>
      </c>
      <c r="L127" s="37"/>
      <c r="M127" s="140" t="s">
        <v>15</v>
      </c>
      <c r="N127" s="140" t="s">
        <v>16</v>
      </c>
    </row>
    <row r="128" spans="1:20" s="100" customFormat="1" ht="15" customHeight="1">
      <c r="A128" s="142" t="s">
        <v>29</v>
      </c>
      <c r="B128" s="143"/>
      <c r="C128" s="143"/>
      <c r="D128" s="143"/>
      <c r="E128" s="143"/>
      <c r="F128" s="143"/>
      <c r="G128" s="144"/>
      <c r="H128" s="158">
        <v>15</v>
      </c>
      <c r="I128" s="159"/>
      <c r="J128" s="147" t="s">
        <v>13</v>
      </c>
      <c r="K128" s="34"/>
      <c r="L128" s="35"/>
      <c r="M128" s="147" t="s">
        <v>15</v>
      </c>
      <c r="N128" s="21">
        <f>H128*K128</f>
        <v>0</v>
      </c>
      <c r="O128" s="88"/>
      <c r="P128" s="88"/>
      <c r="Q128" s="88"/>
      <c r="R128" s="88"/>
      <c r="S128" s="88"/>
      <c r="T128" s="88"/>
    </row>
    <row r="129" spans="1:20" ht="15" customHeight="1">
      <c r="A129" s="142" t="s">
        <v>30</v>
      </c>
      <c r="B129" s="143"/>
      <c r="C129" s="143"/>
      <c r="D129" s="143"/>
      <c r="E129" s="143"/>
      <c r="F129" s="143"/>
      <c r="G129" s="144"/>
      <c r="H129" s="158">
        <v>15</v>
      </c>
      <c r="I129" s="159"/>
      <c r="J129" s="147" t="s">
        <v>13</v>
      </c>
      <c r="K129" s="34"/>
      <c r="L129" s="35"/>
      <c r="M129" s="147" t="s">
        <v>15</v>
      </c>
      <c r="N129" s="21">
        <f>H129*K129</f>
        <v>0</v>
      </c>
    </row>
    <row r="130" spans="1:20" s="161" customFormat="1" ht="15" customHeight="1">
      <c r="A130" s="142" t="s">
        <v>31</v>
      </c>
      <c r="B130" s="143"/>
      <c r="C130" s="143"/>
      <c r="D130" s="143"/>
      <c r="E130" s="143"/>
      <c r="F130" s="143"/>
      <c r="G130" s="144"/>
      <c r="H130" s="158">
        <v>15</v>
      </c>
      <c r="I130" s="159"/>
      <c r="J130" s="147" t="s">
        <v>13</v>
      </c>
      <c r="K130" s="34"/>
      <c r="L130" s="35"/>
      <c r="M130" s="147" t="s">
        <v>15</v>
      </c>
      <c r="N130" s="21">
        <f>H130*K130</f>
        <v>0</v>
      </c>
      <c r="O130" s="88"/>
      <c r="P130" s="160"/>
      <c r="Q130" s="160"/>
      <c r="R130" s="160"/>
      <c r="S130" s="160"/>
      <c r="T130" s="160"/>
    </row>
    <row r="131" spans="1:20" s="161" customFormat="1" ht="15" customHeight="1">
      <c r="A131" s="142" t="s">
        <v>32</v>
      </c>
      <c r="B131" s="143"/>
      <c r="C131" s="143"/>
      <c r="D131" s="143"/>
      <c r="E131" s="143"/>
      <c r="F131" s="143"/>
      <c r="G131" s="144"/>
      <c r="H131" s="158">
        <v>15</v>
      </c>
      <c r="I131" s="159"/>
      <c r="J131" s="147" t="s">
        <v>13</v>
      </c>
      <c r="K131" s="34"/>
      <c r="L131" s="35"/>
      <c r="M131" s="147" t="s">
        <v>15</v>
      </c>
      <c r="N131" s="21">
        <f>H131*K131</f>
        <v>0</v>
      </c>
      <c r="O131" s="88"/>
      <c r="P131" s="160"/>
      <c r="Q131" s="160"/>
      <c r="R131" s="160"/>
      <c r="S131" s="160"/>
      <c r="T131" s="160"/>
    </row>
    <row r="132" spans="1:20" s="161" customFormat="1" ht="15" customHeight="1">
      <c r="A132" s="142" t="s">
        <v>33</v>
      </c>
      <c r="B132" s="143"/>
      <c r="C132" s="143"/>
      <c r="D132" s="143"/>
      <c r="E132" s="143"/>
      <c r="F132" s="143"/>
      <c r="G132" s="144"/>
      <c r="H132" s="158">
        <v>15</v>
      </c>
      <c r="I132" s="159"/>
      <c r="J132" s="147" t="s">
        <v>13</v>
      </c>
      <c r="K132" s="34"/>
      <c r="L132" s="35"/>
      <c r="M132" s="147" t="s">
        <v>15</v>
      </c>
      <c r="N132" s="21">
        <f>H132*K132</f>
        <v>0</v>
      </c>
      <c r="O132" s="88"/>
      <c r="P132" s="160"/>
      <c r="Q132" s="160"/>
      <c r="R132" s="160"/>
      <c r="S132" s="160"/>
      <c r="T132" s="160"/>
    </row>
    <row r="133" spans="1:20" ht="15" customHeight="1">
      <c r="A133" s="142" t="s">
        <v>34</v>
      </c>
      <c r="B133" s="143"/>
      <c r="C133" s="143"/>
      <c r="D133" s="143"/>
      <c r="E133" s="143"/>
      <c r="F133" s="143"/>
      <c r="G133" s="144"/>
      <c r="H133" s="158">
        <v>15</v>
      </c>
      <c r="I133" s="159"/>
      <c r="J133" s="147" t="s">
        <v>13</v>
      </c>
      <c r="K133" s="34"/>
      <c r="L133" s="35"/>
      <c r="M133" s="147" t="s">
        <v>15</v>
      </c>
      <c r="N133" s="21">
        <f>H133*K133</f>
        <v>0</v>
      </c>
      <c r="P133" s="160"/>
      <c r="Q133" s="160"/>
      <c r="R133" s="160"/>
      <c r="S133" s="160"/>
      <c r="T133" s="160"/>
    </row>
    <row r="134" spans="1:20" ht="15" customHeight="1">
      <c r="A134" s="162" t="s">
        <v>35</v>
      </c>
      <c r="B134" s="163"/>
      <c r="C134" s="163"/>
      <c r="D134" s="163"/>
      <c r="E134" s="163"/>
      <c r="F134" s="163"/>
      <c r="G134" s="163"/>
      <c r="H134" s="163"/>
      <c r="I134" s="163"/>
      <c r="J134" s="163"/>
      <c r="K134" s="163"/>
      <c r="L134" s="164"/>
      <c r="M134" s="165" t="s">
        <v>15</v>
      </c>
      <c r="N134" s="166">
        <f>N128+N129+N130+N131+N132+N133</f>
        <v>0</v>
      </c>
      <c r="O134" s="121"/>
      <c r="P134" s="94"/>
      <c r="Q134" s="94"/>
      <c r="R134" s="94"/>
      <c r="S134" s="94"/>
      <c r="T134" s="94"/>
    </row>
    <row r="135" spans="1:20" ht="7.95" customHeight="1">
      <c r="A135" s="117"/>
      <c r="B135" s="118"/>
      <c r="C135" s="117"/>
      <c r="D135" s="117"/>
      <c r="E135" s="117"/>
      <c r="F135" s="119"/>
      <c r="G135" s="117"/>
      <c r="H135" s="117"/>
      <c r="I135" s="117"/>
      <c r="J135" s="117"/>
      <c r="K135" s="32"/>
      <c r="L135" s="32"/>
      <c r="M135" s="118"/>
      <c r="N135" s="120"/>
      <c r="O135" s="121"/>
      <c r="P135" s="94"/>
      <c r="Q135" s="94"/>
      <c r="R135" s="94"/>
      <c r="S135" s="94"/>
      <c r="T135" s="94"/>
    </row>
    <row r="136" spans="1:20" ht="16.2" customHeight="1">
      <c r="A136" s="167" t="s">
        <v>36</v>
      </c>
      <c r="B136" s="167"/>
      <c r="C136" s="167"/>
      <c r="D136" s="167"/>
      <c r="E136" s="126"/>
      <c r="F136" s="132"/>
      <c r="G136" s="132"/>
      <c r="H136" s="132"/>
      <c r="I136" s="132"/>
      <c r="J136" s="132"/>
      <c r="K136" s="132"/>
      <c r="L136" s="132"/>
      <c r="M136" s="132"/>
      <c r="N136" s="133"/>
      <c r="O136" s="100"/>
    </row>
    <row r="137" spans="1:20" s="141" customFormat="1" ht="37.950000000000003" customHeight="1">
      <c r="A137" s="168" t="s">
        <v>11</v>
      </c>
      <c r="B137" s="168"/>
      <c r="C137" s="168"/>
      <c r="D137" s="168"/>
      <c r="E137" s="168"/>
      <c r="F137" s="168"/>
      <c r="G137" s="168"/>
      <c r="H137" s="169" t="s">
        <v>12</v>
      </c>
      <c r="I137" s="169"/>
      <c r="J137" s="170" t="s">
        <v>13</v>
      </c>
      <c r="K137" s="40" t="s">
        <v>37</v>
      </c>
      <c r="L137" s="40"/>
      <c r="M137" s="140" t="s">
        <v>15</v>
      </c>
      <c r="N137" s="140" t="s">
        <v>16</v>
      </c>
    </row>
    <row r="138" spans="1:20" s="100" customFormat="1" ht="15" customHeight="1">
      <c r="A138" s="171" t="s">
        <v>38</v>
      </c>
      <c r="B138" s="171"/>
      <c r="C138" s="171"/>
      <c r="D138" s="171"/>
      <c r="E138" s="171"/>
      <c r="F138" s="171"/>
      <c r="G138" s="171"/>
      <c r="H138" s="172">
        <v>60</v>
      </c>
      <c r="I138" s="172"/>
      <c r="J138" s="173" t="s">
        <v>13</v>
      </c>
      <c r="K138" s="41">
        <f>K121*1.5</f>
        <v>0</v>
      </c>
      <c r="L138" s="41"/>
      <c r="M138" s="147" t="s">
        <v>15</v>
      </c>
      <c r="N138" s="20">
        <f>H138*K138</f>
        <v>0</v>
      </c>
      <c r="O138" s="88"/>
      <c r="P138" s="88"/>
      <c r="Q138" s="88"/>
      <c r="R138" s="88"/>
      <c r="S138" s="88"/>
      <c r="T138" s="88"/>
    </row>
    <row r="139" spans="1:20" s="100" customFormat="1" ht="15" customHeight="1">
      <c r="A139" s="171" t="s">
        <v>39</v>
      </c>
      <c r="B139" s="171"/>
      <c r="C139" s="171"/>
      <c r="D139" s="171"/>
      <c r="E139" s="171"/>
      <c r="F139" s="171"/>
      <c r="G139" s="171"/>
      <c r="H139" s="172">
        <v>60</v>
      </c>
      <c r="I139" s="172"/>
      <c r="J139" s="173" t="s">
        <v>13</v>
      </c>
      <c r="K139" s="41">
        <f>(K122+K123)*1.5</f>
        <v>0</v>
      </c>
      <c r="L139" s="41"/>
      <c r="M139" s="147" t="s">
        <v>15</v>
      </c>
      <c r="N139" s="20">
        <f>H139*K139</f>
        <v>0</v>
      </c>
      <c r="O139" s="88"/>
      <c r="P139" s="88"/>
      <c r="Q139" s="88"/>
      <c r="R139" s="88"/>
      <c r="S139" s="88"/>
      <c r="T139" s="88"/>
    </row>
    <row r="140" spans="1:20" ht="15" customHeight="1">
      <c r="A140" s="148" t="s">
        <v>40</v>
      </c>
      <c r="B140" s="149"/>
      <c r="C140" s="149"/>
      <c r="D140" s="149"/>
      <c r="E140" s="149"/>
      <c r="F140" s="149"/>
      <c r="G140" s="149"/>
      <c r="H140" s="149"/>
      <c r="I140" s="149"/>
      <c r="J140" s="149"/>
      <c r="K140" s="149"/>
      <c r="L140" s="150"/>
      <c r="M140" s="147" t="s">
        <v>15</v>
      </c>
      <c r="N140" s="151">
        <f>N138+N139</f>
        <v>0</v>
      </c>
      <c r="O140" s="100"/>
    </row>
    <row r="141" spans="1:20" ht="7.95" customHeight="1">
      <c r="A141" s="117"/>
      <c r="B141" s="118"/>
      <c r="C141" s="117"/>
      <c r="D141" s="117"/>
      <c r="E141" s="117"/>
      <c r="F141" s="119"/>
      <c r="G141" s="117"/>
      <c r="H141" s="117"/>
      <c r="I141" s="117"/>
      <c r="J141" s="117"/>
      <c r="K141" s="32"/>
      <c r="L141" s="32"/>
      <c r="M141" s="118"/>
      <c r="N141" s="120"/>
      <c r="O141" s="121"/>
      <c r="P141" s="94"/>
      <c r="Q141" s="94"/>
      <c r="R141" s="94"/>
      <c r="S141" s="94"/>
      <c r="T141" s="94"/>
    </row>
    <row r="142" spans="1:20" ht="16.2" customHeight="1">
      <c r="A142" s="131" t="s">
        <v>41</v>
      </c>
      <c r="B142" s="131"/>
      <c r="C142" s="131"/>
      <c r="D142" s="131"/>
      <c r="E142" s="131"/>
      <c r="F142" s="131"/>
      <c r="G142" s="131"/>
      <c r="H142" s="131"/>
      <c r="I142" s="131"/>
      <c r="J142" s="131"/>
      <c r="K142" s="131"/>
      <c r="L142" s="131"/>
      <c r="M142" s="130"/>
      <c r="N142" s="129"/>
      <c r="O142" s="100"/>
    </row>
    <row r="143" spans="1:20" s="141" customFormat="1" ht="37.950000000000003" customHeight="1">
      <c r="A143" s="134" t="s">
        <v>11</v>
      </c>
      <c r="B143" s="135"/>
      <c r="C143" s="135"/>
      <c r="D143" s="135"/>
      <c r="E143" s="135"/>
      <c r="F143" s="135"/>
      <c r="G143" s="136"/>
      <c r="H143" s="137" t="s">
        <v>42</v>
      </c>
      <c r="I143" s="138"/>
      <c r="J143" s="139" t="s">
        <v>13</v>
      </c>
      <c r="K143" s="36" t="s">
        <v>43</v>
      </c>
      <c r="L143" s="37"/>
      <c r="M143" s="140" t="s">
        <v>15</v>
      </c>
      <c r="N143" s="140" t="s">
        <v>16</v>
      </c>
    </row>
    <row r="144" spans="1:20" s="100" customFormat="1" ht="15" customHeight="1">
      <c r="A144" s="142" t="s">
        <v>44</v>
      </c>
      <c r="B144" s="143"/>
      <c r="C144" s="143"/>
      <c r="D144" s="143"/>
      <c r="E144" s="143"/>
      <c r="F144" s="143"/>
      <c r="G144" s="144"/>
      <c r="H144" s="145">
        <v>5</v>
      </c>
      <c r="I144" s="146"/>
      <c r="J144" s="147" t="s">
        <v>13</v>
      </c>
      <c r="K144" s="34"/>
      <c r="L144" s="35"/>
      <c r="M144" s="147" t="s">
        <v>15</v>
      </c>
      <c r="N144" s="20">
        <f>H144*K144</f>
        <v>0</v>
      </c>
      <c r="O144" s="88"/>
      <c r="P144" s="88"/>
      <c r="Q144" s="88"/>
      <c r="R144" s="88"/>
      <c r="S144" s="88"/>
      <c r="T144" s="88"/>
    </row>
    <row r="145" spans="1:20" ht="15" customHeight="1">
      <c r="A145" s="148" t="s">
        <v>45</v>
      </c>
      <c r="B145" s="149"/>
      <c r="C145" s="149"/>
      <c r="D145" s="149"/>
      <c r="E145" s="149"/>
      <c r="F145" s="149"/>
      <c r="G145" s="149"/>
      <c r="H145" s="149"/>
      <c r="I145" s="149"/>
      <c r="J145" s="149"/>
      <c r="K145" s="149"/>
      <c r="L145" s="150"/>
      <c r="M145" s="147" t="s">
        <v>15</v>
      </c>
      <c r="N145" s="151">
        <f>N144</f>
        <v>0</v>
      </c>
    </row>
    <row r="146" spans="1:20" ht="7.95" customHeight="1">
      <c r="A146" s="152"/>
      <c r="B146" s="127"/>
      <c r="C146" s="152"/>
      <c r="D146" s="152"/>
      <c r="E146" s="152"/>
      <c r="F146" s="153"/>
      <c r="G146" s="152"/>
      <c r="H146" s="152"/>
      <c r="I146" s="152"/>
      <c r="J146" s="152"/>
      <c r="K146" s="31"/>
      <c r="L146" s="31"/>
      <c r="M146" s="154"/>
      <c r="N146" s="174"/>
    </row>
    <row r="147" spans="1:20" ht="16.2" customHeight="1">
      <c r="A147" s="131" t="s">
        <v>46</v>
      </c>
      <c r="B147" s="131"/>
      <c r="C147" s="131"/>
      <c r="D147" s="131"/>
      <c r="E147" s="131"/>
      <c r="F147" s="131"/>
      <c r="G147" s="131"/>
      <c r="H147" s="131"/>
      <c r="I147" s="131"/>
      <c r="J147" s="131"/>
      <c r="K147" s="131"/>
      <c r="L147" s="131"/>
      <c r="M147" s="130"/>
      <c r="N147" s="129"/>
      <c r="O147" s="100"/>
    </row>
    <row r="148" spans="1:20" s="141" customFormat="1" ht="37.950000000000003" customHeight="1">
      <c r="A148" s="134" t="s">
        <v>11</v>
      </c>
      <c r="B148" s="135"/>
      <c r="C148" s="135"/>
      <c r="D148" s="135"/>
      <c r="E148" s="135"/>
      <c r="F148" s="135"/>
      <c r="G148" s="136"/>
      <c r="H148" s="42">
        <v>0.25</v>
      </c>
      <c r="I148" s="43"/>
      <c r="J148" s="139" t="s">
        <v>13</v>
      </c>
      <c r="K148" s="36" t="s">
        <v>47</v>
      </c>
      <c r="L148" s="37"/>
      <c r="M148" s="140" t="s">
        <v>15</v>
      </c>
      <c r="N148" s="140" t="s">
        <v>16</v>
      </c>
    </row>
    <row r="149" spans="1:20" s="100" customFormat="1" ht="15" customHeight="1">
      <c r="A149" s="175" t="s">
        <v>48</v>
      </c>
      <c r="B149" s="176"/>
      <c r="C149" s="176"/>
      <c r="D149" s="176"/>
      <c r="E149" s="176"/>
      <c r="F149" s="176"/>
      <c r="G149" s="177"/>
      <c r="H149" s="178">
        <v>0.25</v>
      </c>
      <c r="I149" s="179"/>
      <c r="J149" s="180" t="s">
        <v>13</v>
      </c>
      <c r="K149" s="38">
        <f>N117+N124+N134+N140+N145</f>
        <v>0</v>
      </c>
      <c r="L149" s="39"/>
      <c r="M149" s="180" t="s">
        <v>15</v>
      </c>
      <c r="N149" s="20">
        <f>25%*K149</f>
        <v>0</v>
      </c>
      <c r="O149" s="88"/>
      <c r="P149" s="88"/>
      <c r="Q149" s="88"/>
      <c r="R149" s="88"/>
      <c r="S149" s="88"/>
      <c r="T149" s="88"/>
    </row>
    <row r="150" spans="1:20" ht="15" customHeight="1">
      <c r="A150" s="148" t="s">
        <v>49</v>
      </c>
      <c r="B150" s="149"/>
      <c r="C150" s="149"/>
      <c r="D150" s="149"/>
      <c r="E150" s="149"/>
      <c r="F150" s="149"/>
      <c r="G150" s="149"/>
      <c r="H150" s="149"/>
      <c r="I150" s="149"/>
      <c r="J150" s="149"/>
      <c r="K150" s="149"/>
      <c r="L150" s="150"/>
      <c r="M150" s="147" t="s">
        <v>15</v>
      </c>
      <c r="N150" s="151">
        <f>N149</f>
        <v>0</v>
      </c>
    </row>
    <row r="151" spans="1:20" ht="15.75" customHeight="1" thickBot="1">
      <c r="A151" s="181"/>
      <c r="B151" s="152"/>
      <c r="C151" s="152"/>
      <c r="D151" s="152"/>
      <c r="E151" s="152"/>
      <c r="F151" s="152"/>
      <c r="G151" s="152"/>
      <c r="H151" s="152"/>
      <c r="I151" s="152"/>
      <c r="J151" s="152"/>
      <c r="K151" s="31"/>
      <c r="L151" s="31"/>
      <c r="M151" s="154"/>
      <c r="N151" s="182"/>
    </row>
    <row r="152" spans="1:20" ht="14.4" customHeight="1" thickBot="1">
      <c r="A152" s="183" t="s">
        <v>54</v>
      </c>
      <c r="B152" s="184"/>
      <c r="C152" s="184"/>
      <c r="D152" s="184"/>
      <c r="E152" s="184"/>
      <c r="F152" s="184"/>
      <c r="G152" s="184"/>
      <c r="H152" s="184"/>
      <c r="I152" s="184"/>
      <c r="J152" s="184"/>
      <c r="K152" s="184"/>
      <c r="L152" s="185"/>
      <c r="M152" s="186" t="s">
        <v>15</v>
      </c>
      <c r="N152" s="187">
        <f>N117+N124+N134+N140+N145+N150</f>
        <v>0</v>
      </c>
      <c r="O152" s="121"/>
      <c r="P152" s="94"/>
      <c r="Q152" s="94"/>
      <c r="R152" s="94"/>
      <c r="S152" s="94"/>
      <c r="T152" s="94"/>
    </row>
    <row r="153" spans="1:20" ht="15" customHeight="1" thickBot="1">
      <c r="A153" s="117"/>
      <c r="B153" s="118"/>
      <c r="C153" s="117"/>
      <c r="D153" s="117"/>
      <c r="E153" s="117"/>
      <c r="F153" s="119"/>
      <c r="G153" s="117"/>
      <c r="H153" s="117"/>
      <c r="I153" s="117"/>
      <c r="J153" s="117"/>
      <c r="K153" s="32"/>
      <c r="L153" s="32"/>
      <c r="M153" s="118"/>
      <c r="N153" s="120"/>
      <c r="O153" s="121"/>
      <c r="P153" s="94"/>
      <c r="Q153" s="94"/>
      <c r="R153" s="94"/>
      <c r="S153" s="94"/>
      <c r="T153" s="94"/>
    </row>
    <row r="154" spans="1:20" s="125" customFormat="1" ht="19.95" customHeight="1" thickBot="1">
      <c r="A154" s="122" t="s">
        <v>127</v>
      </c>
      <c r="B154" s="123"/>
      <c r="C154" s="123"/>
      <c r="D154" s="123"/>
      <c r="E154" s="123"/>
      <c r="F154" s="123"/>
      <c r="G154" s="123"/>
      <c r="H154" s="123"/>
      <c r="I154" s="123"/>
      <c r="J154" s="123"/>
      <c r="K154" s="123"/>
      <c r="L154" s="123"/>
      <c r="M154" s="123"/>
      <c r="N154" s="124"/>
    </row>
    <row r="155" spans="1:20" ht="7.95" customHeight="1">
      <c r="A155" s="126"/>
      <c r="B155" s="127"/>
      <c r="C155" s="126"/>
      <c r="D155" s="126"/>
      <c r="E155" s="126"/>
      <c r="F155" s="128"/>
      <c r="G155" s="129"/>
      <c r="H155" s="129"/>
      <c r="I155" s="129"/>
      <c r="J155" s="129"/>
      <c r="K155" s="30"/>
      <c r="L155" s="30"/>
      <c r="M155" s="130"/>
      <c r="N155" s="129"/>
      <c r="O155" s="100"/>
    </row>
    <row r="156" spans="1:20" ht="16.2" customHeight="1">
      <c r="A156" s="131" t="s">
        <v>10</v>
      </c>
      <c r="B156" s="131"/>
      <c r="C156" s="131"/>
      <c r="D156" s="131"/>
      <c r="E156" s="126"/>
      <c r="F156" s="132"/>
      <c r="G156" s="132"/>
      <c r="H156" s="132"/>
      <c r="I156" s="132"/>
      <c r="J156" s="132"/>
      <c r="K156" s="132"/>
      <c r="L156" s="132"/>
      <c r="M156" s="132"/>
      <c r="N156" s="133"/>
      <c r="O156" s="100"/>
    </row>
    <row r="157" spans="1:20" s="141" customFormat="1" ht="37.950000000000003" customHeight="1">
      <c r="A157" s="134" t="s">
        <v>11</v>
      </c>
      <c r="B157" s="135"/>
      <c r="C157" s="135"/>
      <c r="D157" s="135"/>
      <c r="E157" s="135"/>
      <c r="F157" s="135"/>
      <c r="G157" s="136"/>
      <c r="H157" s="137" t="s">
        <v>12</v>
      </c>
      <c r="I157" s="138"/>
      <c r="J157" s="139" t="s">
        <v>13</v>
      </c>
      <c r="K157" s="36" t="s">
        <v>14</v>
      </c>
      <c r="L157" s="37"/>
      <c r="M157" s="140" t="s">
        <v>15</v>
      </c>
      <c r="N157" s="140" t="s">
        <v>16</v>
      </c>
    </row>
    <row r="158" spans="1:20" s="100" customFormat="1" ht="15" customHeight="1">
      <c r="A158" s="142" t="s">
        <v>17</v>
      </c>
      <c r="B158" s="143"/>
      <c r="C158" s="143"/>
      <c r="D158" s="143"/>
      <c r="E158" s="143"/>
      <c r="F158" s="143"/>
      <c r="G158" s="144"/>
      <c r="H158" s="145">
        <v>6</v>
      </c>
      <c r="I158" s="146"/>
      <c r="J158" s="147" t="s">
        <v>13</v>
      </c>
      <c r="K158" s="34"/>
      <c r="L158" s="35"/>
      <c r="M158" s="147" t="s">
        <v>15</v>
      </c>
      <c r="N158" s="20">
        <f>H158*K158</f>
        <v>0</v>
      </c>
      <c r="O158" s="88"/>
      <c r="P158" s="88"/>
      <c r="Q158" s="88"/>
      <c r="R158" s="88"/>
      <c r="S158" s="88"/>
      <c r="T158" s="88"/>
    </row>
    <row r="159" spans="1:20" s="100" customFormat="1" ht="15" customHeight="1">
      <c r="A159" s="142" t="s">
        <v>18</v>
      </c>
      <c r="B159" s="143"/>
      <c r="C159" s="143"/>
      <c r="D159" s="143"/>
      <c r="E159" s="143"/>
      <c r="F159" s="143"/>
      <c r="G159" s="143"/>
      <c r="H159" s="145">
        <v>6</v>
      </c>
      <c r="I159" s="146"/>
      <c r="J159" s="147" t="s">
        <v>13</v>
      </c>
      <c r="K159" s="34"/>
      <c r="L159" s="35"/>
      <c r="M159" s="147" t="s">
        <v>15</v>
      </c>
      <c r="N159" s="20">
        <f>H159*K159</f>
        <v>0</v>
      </c>
      <c r="O159" s="88"/>
      <c r="P159" s="88"/>
      <c r="Q159" s="88"/>
      <c r="R159" s="88"/>
      <c r="S159" s="88"/>
      <c r="T159" s="88"/>
    </row>
    <row r="160" spans="1:20" s="100" customFormat="1" ht="15" customHeight="1">
      <c r="A160" s="142" t="s">
        <v>19</v>
      </c>
      <c r="B160" s="143"/>
      <c r="C160" s="143"/>
      <c r="D160" s="143"/>
      <c r="E160" s="143"/>
      <c r="F160" s="143"/>
      <c r="G160" s="143"/>
      <c r="H160" s="145">
        <v>6</v>
      </c>
      <c r="I160" s="146"/>
      <c r="J160" s="147" t="s">
        <v>13</v>
      </c>
      <c r="K160" s="34"/>
      <c r="L160" s="35"/>
      <c r="M160" s="147" t="s">
        <v>15</v>
      </c>
      <c r="N160" s="20">
        <f>H160*K160</f>
        <v>0</v>
      </c>
      <c r="O160" s="88"/>
      <c r="P160" s="88"/>
      <c r="Q160" s="88"/>
      <c r="R160" s="88"/>
      <c r="S160" s="88"/>
      <c r="T160" s="88"/>
    </row>
    <row r="161" spans="1:20" ht="15" customHeight="1">
      <c r="A161" s="148" t="s">
        <v>20</v>
      </c>
      <c r="B161" s="149"/>
      <c r="C161" s="149"/>
      <c r="D161" s="149"/>
      <c r="E161" s="149"/>
      <c r="F161" s="149"/>
      <c r="G161" s="149"/>
      <c r="H161" s="149"/>
      <c r="I161" s="149"/>
      <c r="J161" s="149"/>
      <c r="K161" s="149"/>
      <c r="L161" s="150"/>
      <c r="M161" s="147" t="s">
        <v>15</v>
      </c>
      <c r="N161" s="151">
        <f>N158+N159+N160</f>
        <v>0</v>
      </c>
      <c r="O161" s="100"/>
    </row>
    <row r="162" spans="1:20" ht="7.95" customHeight="1">
      <c r="A162" s="152"/>
      <c r="B162" s="127"/>
      <c r="C162" s="152"/>
      <c r="D162" s="152"/>
      <c r="E162" s="152"/>
      <c r="F162" s="153"/>
      <c r="G162" s="152"/>
      <c r="H162" s="152"/>
      <c r="I162" s="152"/>
      <c r="J162" s="152"/>
      <c r="K162" s="31"/>
      <c r="L162" s="31"/>
      <c r="M162" s="154"/>
      <c r="N162" s="155"/>
      <c r="O162" s="100"/>
    </row>
    <row r="163" spans="1:20" ht="16.2" customHeight="1">
      <c r="A163" s="131" t="s">
        <v>21</v>
      </c>
      <c r="B163" s="131"/>
      <c r="C163" s="131"/>
      <c r="D163" s="131"/>
      <c r="E163" s="131"/>
      <c r="F163" s="131"/>
      <c r="G163" s="131"/>
      <c r="H163" s="131"/>
      <c r="I163" s="131"/>
      <c r="J163" s="131"/>
      <c r="K163" s="131"/>
      <c r="L163" s="30"/>
      <c r="M163" s="130"/>
      <c r="N163" s="129"/>
      <c r="O163" s="100"/>
    </row>
    <row r="164" spans="1:20" s="141" customFormat="1" ht="37.950000000000003" customHeight="1">
      <c r="A164" s="134" t="s">
        <v>22</v>
      </c>
      <c r="B164" s="135"/>
      <c r="C164" s="135"/>
      <c r="D164" s="135"/>
      <c r="E164" s="135"/>
      <c r="F164" s="135"/>
      <c r="G164" s="136"/>
      <c r="H164" s="156" t="s">
        <v>12</v>
      </c>
      <c r="I164" s="157"/>
      <c r="J164" s="140" t="s">
        <v>13</v>
      </c>
      <c r="K164" s="36" t="s">
        <v>14</v>
      </c>
      <c r="L164" s="37"/>
      <c r="M164" s="140" t="s">
        <v>15</v>
      </c>
      <c r="N164" s="140" t="s">
        <v>16</v>
      </c>
    </row>
    <row r="165" spans="1:20" s="100" customFormat="1" ht="15" customHeight="1">
      <c r="A165" s="142" t="s">
        <v>23</v>
      </c>
      <c r="B165" s="143"/>
      <c r="C165" s="143"/>
      <c r="D165" s="143"/>
      <c r="E165" s="143"/>
      <c r="F165" s="143"/>
      <c r="G165" s="144"/>
      <c r="H165" s="158">
        <v>24</v>
      </c>
      <c r="I165" s="159"/>
      <c r="J165" s="147" t="s">
        <v>13</v>
      </c>
      <c r="K165" s="34"/>
      <c r="L165" s="35"/>
      <c r="M165" s="147" t="s">
        <v>15</v>
      </c>
      <c r="N165" s="21">
        <f>H165*K165</f>
        <v>0</v>
      </c>
      <c r="O165" s="88"/>
      <c r="P165" s="88"/>
      <c r="Q165" s="88"/>
      <c r="R165" s="88"/>
      <c r="S165" s="88"/>
      <c r="T165" s="88"/>
    </row>
    <row r="166" spans="1:20" ht="15" customHeight="1">
      <c r="A166" s="142" t="s">
        <v>50</v>
      </c>
      <c r="B166" s="143"/>
      <c r="C166" s="143"/>
      <c r="D166" s="143"/>
      <c r="E166" s="143"/>
      <c r="F166" s="143"/>
      <c r="G166" s="144"/>
      <c r="H166" s="158">
        <v>24</v>
      </c>
      <c r="I166" s="159"/>
      <c r="J166" s="147" t="s">
        <v>13</v>
      </c>
      <c r="K166" s="34"/>
      <c r="L166" s="35"/>
      <c r="M166" s="147" t="s">
        <v>15</v>
      </c>
      <c r="N166" s="21">
        <f>H166*K166</f>
        <v>0</v>
      </c>
    </row>
    <row r="167" spans="1:20" s="161" customFormat="1" ht="15" customHeight="1">
      <c r="A167" s="142" t="s">
        <v>51</v>
      </c>
      <c r="B167" s="143"/>
      <c r="C167" s="143"/>
      <c r="D167" s="143"/>
      <c r="E167" s="143"/>
      <c r="F167" s="143"/>
      <c r="G167" s="144"/>
      <c r="H167" s="158">
        <v>24</v>
      </c>
      <c r="I167" s="159"/>
      <c r="J167" s="147" t="s">
        <v>13</v>
      </c>
      <c r="K167" s="34"/>
      <c r="L167" s="35"/>
      <c r="M167" s="147" t="s">
        <v>15</v>
      </c>
      <c r="N167" s="21">
        <f>H167*K167</f>
        <v>0</v>
      </c>
      <c r="O167" s="88"/>
      <c r="P167" s="160"/>
      <c r="Q167" s="160"/>
      <c r="R167" s="160"/>
      <c r="S167" s="160"/>
      <c r="T167" s="160"/>
    </row>
    <row r="168" spans="1:20" ht="15" customHeight="1">
      <c r="A168" s="162" t="s">
        <v>24</v>
      </c>
      <c r="B168" s="163"/>
      <c r="C168" s="163"/>
      <c r="D168" s="163"/>
      <c r="E168" s="163"/>
      <c r="F168" s="163"/>
      <c r="G168" s="163"/>
      <c r="H168" s="163"/>
      <c r="I168" s="163"/>
      <c r="J168" s="163"/>
      <c r="K168" s="163"/>
      <c r="L168" s="164"/>
      <c r="M168" s="165" t="s">
        <v>15</v>
      </c>
      <c r="N168" s="166">
        <f>N165+N166+N167</f>
        <v>0</v>
      </c>
      <c r="O168" s="121"/>
      <c r="P168" s="94"/>
      <c r="Q168" s="94"/>
      <c r="R168" s="94"/>
      <c r="S168" s="94"/>
      <c r="T168" s="94"/>
    </row>
    <row r="169" spans="1:20" ht="7.95" customHeight="1">
      <c r="A169" s="117"/>
      <c r="B169" s="118"/>
      <c r="C169" s="117"/>
      <c r="D169" s="117"/>
      <c r="E169" s="117"/>
      <c r="F169" s="119"/>
      <c r="G169" s="117"/>
      <c r="H169" s="117"/>
      <c r="I169" s="117"/>
      <c r="J169" s="117"/>
      <c r="K169" s="32"/>
      <c r="L169" s="32"/>
      <c r="M169" s="118"/>
      <c r="N169" s="120"/>
      <c r="O169" s="121"/>
      <c r="P169" s="94"/>
      <c r="Q169" s="94"/>
      <c r="R169" s="94"/>
      <c r="S169" s="94"/>
      <c r="T169" s="94"/>
    </row>
    <row r="170" spans="1:20" ht="16.2" customHeight="1">
      <c r="A170" s="131" t="s">
        <v>25</v>
      </c>
      <c r="B170" s="131"/>
      <c r="C170" s="131"/>
      <c r="D170" s="131"/>
      <c r="E170" s="131"/>
      <c r="F170" s="131"/>
      <c r="G170" s="131"/>
      <c r="H170" s="131"/>
      <c r="I170" s="131"/>
      <c r="J170" s="131"/>
      <c r="K170" s="131"/>
      <c r="L170" s="30"/>
      <c r="M170" s="130"/>
      <c r="N170" s="129"/>
      <c r="O170" s="100"/>
    </row>
    <row r="171" spans="1:20" s="141" customFormat="1" ht="37.950000000000003" customHeight="1">
      <c r="A171" s="134" t="s">
        <v>26</v>
      </c>
      <c r="B171" s="135"/>
      <c r="C171" s="135"/>
      <c r="D171" s="135"/>
      <c r="E171" s="135"/>
      <c r="F171" s="135"/>
      <c r="G171" s="136"/>
      <c r="H171" s="156" t="s">
        <v>27</v>
      </c>
      <c r="I171" s="157"/>
      <c r="J171" s="140" t="s">
        <v>13</v>
      </c>
      <c r="K171" s="36" t="s">
        <v>28</v>
      </c>
      <c r="L171" s="37"/>
      <c r="M171" s="140" t="s">
        <v>15</v>
      </c>
      <c r="N171" s="140" t="s">
        <v>16</v>
      </c>
    </row>
    <row r="172" spans="1:20" s="100" customFormat="1" ht="15" customHeight="1">
      <c r="A172" s="142" t="s">
        <v>29</v>
      </c>
      <c r="B172" s="143"/>
      <c r="C172" s="143"/>
      <c r="D172" s="143"/>
      <c r="E172" s="143"/>
      <c r="F172" s="143"/>
      <c r="G172" s="144"/>
      <c r="H172" s="158">
        <v>3</v>
      </c>
      <c r="I172" s="159"/>
      <c r="J172" s="147" t="s">
        <v>13</v>
      </c>
      <c r="K172" s="34"/>
      <c r="L172" s="35"/>
      <c r="M172" s="147" t="s">
        <v>15</v>
      </c>
      <c r="N172" s="21">
        <f>H172*K172</f>
        <v>0</v>
      </c>
      <c r="O172" s="88"/>
      <c r="P172" s="88"/>
      <c r="Q172" s="88"/>
      <c r="R172" s="88"/>
      <c r="S172" s="88"/>
      <c r="T172" s="88"/>
    </row>
    <row r="173" spans="1:20" ht="15" customHeight="1">
      <c r="A173" s="142" t="s">
        <v>30</v>
      </c>
      <c r="B173" s="143"/>
      <c r="C173" s="143"/>
      <c r="D173" s="143"/>
      <c r="E173" s="143"/>
      <c r="F173" s="143"/>
      <c r="G173" s="144"/>
      <c r="H173" s="158">
        <v>4</v>
      </c>
      <c r="I173" s="159"/>
      <c r="J173" s="147" t="s">
        <v>13</v>
      </c>
      <c r="K173" s="34"/>
      <c r="L173" s="35"/>
      <c r="M173" s="147" t="s">
        <v>15</v>
      </c>
      <c r="N173" s="21">
        <f>H173*K173</f>
        <v>0</v>
      </c>
    </row>
    <row r="174" spans="1:20" s="161" customFormat="1" ht="15" customHeight="1">
      <c r="A174" s="142" t="s">
        <v>31</v>
      </c>
      <c r="B174" s="143"/>
      <c r="C174" s="143"/>
      <c r="D174" s="143"/>
      <c r="E174" s="143"/>
      <c r="F174" s="143"/>
      <c r="G174" s="144"/>
      <c r="H174" s="158">
        <v>4</v>
      </c>
      <c r="I174" s="159"/>
      <c r="J174" s="147" t="s">
        <v>13</v>
      </c>
      <c r="K174" s="34"/>
      <c r="L174" s="35"/>
      <c r="M174" s="147" t="s">
        <v>15</v>
      </c>
      <c r="N174" s="21">
        <f>H174*K174</f>
        <v>0</v>
      </c>
      <c r="O174" s="88"/>
      <c r="P174" s="160"/>
      <c r="Q174" s="160"/>
      <c r="R174" s="160"/>
      <c r="S174" s="160"/>
      <c r="T174" s="160"/>
    </row>
    <row r="175" spans="1:20" s="161" customFormat="1" ht="15" customHeight="1">
      <c r="A175" s="142" t="s">
        <v>32</v>
      </c>
      <c r="B175" s="143"/>
      <c r="C175" s="143"/>
      <c r="D175" s="143"/>
      <c r="E175" s="143"/>
      <c r="F175" s="143"/>
      <c r="G175" s="144"/>
      <c r="H175" s="158">
        <v>4</v>
      </c>
      <c r="I175" s="159"/>
      <c r="J175" s="147" t="s">
        <v>13</v>
      </c>
      <c r="K175" s="34"/>
      <c r="L175" s="35"/>
      <c r="M175" s="147" t="s">
        <v>15</v>
      </c>
      <c r="N175" s="21">
        <f>H175*K175</f>
        <v>0</v>
      </c>
      <c r="O175" s="88"/>
      <c r="P175" s="160"/>
      <c r="Q175" s="160"/>
      <c r="R175" s="160"/>
      <c r="S175" s="160"/>
      <c r="T175" s="160"/>
    </row>
    <row r="176" spans="1:20" s="161" customFormat="1" ht="15" customHeight="1">
      <c r="A176" s="142" t="s">
        <v>33</v>
      </c>
      <c r="B176" s="143"/>
      <c r="C176" s="143"/>
      <c r="D176" s="143"/>
      <c r="E176" s="143"/>
      <c r="F176" s="143"/>
      <c r="G176" s="144"/>
      <c r="H176" s="158">
        <v>4</v>
      </c>
      <c r="I176" s="159"/>
      <c r="J176" s="147" t="s">
        <v>13</v>
      </c>
      <c r="K176" s="34"/>
      <c r="L176" s="35"/>
      <c r="M176" s="147" t="s">
        <v>15</v>
      </c>
      <c r="N176" s="21">
        <f>H176*K176</f>
        <v>0</v>
      </c>
      <c r="O176" s="88"/>
      <c r="P176" s="160"/>
      <c r="Q176" s="160"/>
      <c r="R176" s="160"/>
      <c r="S176" s="160"/>
      <c r="T176" s="160"/>
    </row>
    <row r="177" spans="1:20" ht="15" customHeight="1">
      <c r="A177" s="142" t="s">
        <v>34</v>
      </c>
      <c r="B177" s="143"/>
      <c r="C177" s="143"/>
      <c r="D177" s="143"/>
      <c r="E177" s="143"/>
      <c r="F177" s="143"/>
      <c r="G177" s="144"/>
      <c r="H177" s="158">
        <v>4</v>
      </c>
      <c r="I177" s="159"/>
      <c r="J177" s="147" t="s">
        <v>13</v>
      </c>
      <c r="K177" s="34"/>
      <c r="L177" s="35"/>
      <c r="M177" s="147" t="s">
        <v>15</v>
      </c>
      <c r="N177" s="21">
        <f>H177*K177</f>
        <v>0</v>
      </c>
      <c r="P177" s="160"/>
      <c r="Q177" s="160"/>
      <c r="R177" s="160"/>
      <c r="S177" s="160"/>
      <c r="T177" s="160"/>
    </row>
    <row r="178" spans="1:20" ht="15" customHeight="1">
      <c r="A178" s="162" t="s">
        <v>35</v>
      </c>
      <c r="B178" s="163"/>
      <c r="C178" s="163"/>
      <c r="D178" s="163"/>
      <c r="E178" s="163"/>
      <c r="F178" s="163"/>
      <c r="G178" s="163"/>
      <c r="H178" s="163"/>
      <c r="I178" s="163"/>
      <c r="J178" s="163"/>
      <c r="K178" s="163"/>
      <c r="L178" s="164"/>
      <c r="M178" s="165" t="s">
        <v>15</v>
      </c>
      <c r="N178" s="166">
        <f>N172+N173+N174+N175+N176+N177</f>
        <v>0</v>
      </c>
      <c r="O178" s="121"/>
      <c r="P178" s="94"/>
      <c r="Q178" s="94"/>
      <c r="R178" s="94"/>
      <c r="S178" s="94"/>
      <c r="T178" s="94"/>
    </row>
    <row r="179" spans="1:20" ht="7.95" customHeight="1">
      <c r="A179" s="117"/>
      <c r="B179" s="118"/>
      <c r="C179" s="117"/>
      <c r="D179" s="117"/>
      <c r="E179" s="117"/>
      <c r="F179" s="119"/>
      <c r="G179" s="117"/>
      <c r="H179" s="117"/>
      <c r="I179" s="117"/>
      <c r="J179" s="117"/>
      <c r="K179" s="32"/>
      <c r="L179" s="32"/>
      <c r="M179" s="118"/>
      <c r="N179" s="120"/>
      <c r="O179" s="121"/>
      <c r="P179" s="94"/>
      <c r="Q179" s="94"/>
      <c r="R179" s="94"/>
      <c r="S179" s="94"/>
      <c r="T179" s="94"/>
    </row>
    <row r="180" spans="1:20" ht="16.2" customHeight="1">
      <c r="A180" s="167" t="s">
        <v>36</v>
      </c>
      <c r="B180" s="167"/>
      <c r="C180" s="167"/>
      <c r="D180" s="167"/>
      <c r="E180" s="126"/>
      <c r="F180" s="132"/>
      <c r="G180" s="132"/>
      <c r="H180" s="132"/>
      <c r="I180" s="132"/>
      <c r="J180" s="132"/>
      <c r="K180" s="132"/>
      <c r="L180" s="132"/>
      <c r="M180" s="132"/>
      <c r="N180" s="133"/>
      <c r="O180" s="100"/>
    </row>
    <row r="181" spans="1:20" s="141" customFormat="1" ht="37.950000000000003" customHeight="1">
      <c r="A181" s="168" t="s">
        <v>11</v>
      </c>
      <c r="B181" s="168"/>
      <c r="C181" s="168"/>
      <c r="D181" s="168"/>
      <c r="E181" s="168"/>
      <c r="F181" s="168"/>
      <c r="G181" s="168"/>
      <c r="H181" s="169" t="s">
        <v>12</v>
      </c>
      <c r="I181" s="169"/>
      <c r="J181" s="170" t="s">
        <v>13</v>
      </c>
      <c r="K181" s="40" t="s">
        <v>37</v>
      </c>
      <c r="L181" s="40"/>
      <c r="M181" s="140" t="s">
        <v>15</v>
      </c>
      <c r="N181" s="140" t="s">
        <v>16</v>
      </c>
    </row>
    <row r="182" spans="1:20" s="100" customFormat="1" ht="15" customHeight="1">
      <c r="A182" s="171" t="s">
        <v>38</v>
      </c>
      <c r="B182" s="171"/>
      <c r="C182" s="171"/>
      <c r="D182" s="171"/>
      <c r="E182" s="171"/>
      <c r="F182" s="171"/>
      <c r="G182" s="171"/>
      <c r="H182" s="172">
        <v>9</v>
      </c>
      <c r="I182" s="172"/>
      <c r="J182" s="173" t="s">
        <v>13</v>
      </c>
      <c r="K182" s="41">
        <f>K165*1.5</f>
        <v>0</v>
      </c>
      <c r="L182" s="41"/>
      <c r="M182" s="147" t="s">
        <v>15</v>
      </c>
      <c r="N182" s="20">
        <f>H182*K182</f>
        <v>0</v>
      </c>
      <c r="O182" s="88"/>
      <c r="P182" s="88"/>
      <c r="Q182" s="88"/>
      <c r="R182" s="88"/>
      <c r="S182" s="88"/>
      <c r="T182" s="88"/>
    </row>
    <row r="183" spans="1:20" s="100" customFormat="1" ht="15" customHeight="1">
      <c r="A183" s="171" t="s">
        <v>39</v>
      </c>
      <c r="B183" s="171"/>
      <c r="C183" s="171"/>
      <c r="D183" s="171"/>
      <c r="E183" s="171"/>
      <c r="F183" s="171"/>
      <c r="G183" s="171"/>
      <c r="H183" s="172">
        <v>9</v>
      </c>
      <c r="I183" s="172"/>
      <c r="J183" s="173" t="s">
        <v>13</v>
      </c>
      <c r="K183" s="41">
        <f>(K166+K167)*1.5</f>
        <v>0</v>
      </c>
      <c r="L183" s="41"/>
      <c r="M183" s="147" t="s">
        <v>15</v>
      </c>
      <c r="N183" s="20">
        <f>H183*K183</f>
        <v>0</v>
      </c>
      <c r="O183" s="88"/>
      <c r="P183" s="88"/>
      <c r="Q183" s="88"/>
      <c r="R183" s="88"/>
      <c r="S183" s="88"/>
      <c r="T183" s="88"/>
    </row>
    <row r="184" spans="1:20" ht="15" customHeight="1">
      <c r="A184" s="148" t="s">
        <v>40</v>
      </c>
      <c r="B184" s="149"/>
      <c r="C184" s="149"/>
      <c r="D184" s="149"/>
      <c r="E184" s="149"/>
      <c r="F184" s="149"/>
      <c r="G184" s="149"/>
      <c r="H184" s="149"/>
      <c r="I184" s="149"/>
      <c r="J184" s="149"/>
      <c r="K184" s="149"/>
      <c r="L184" s="150"/>
      <c r="M184" s="147" t="s">
        <v>15</v>
      </c>
      <c r="N184" s="151">
        <f>N182+N183</f>
        <v>0</v>
      </c>
      <c r="O184" s="100"/>
    </row>
    <row r="185" spans="1:20" ht="7.95" customHeight="1">
      <c r="A185" s="117"/>
      <c r="B185" s="118"/>
      <c r="C185" s="117"/>
      <c r="D185" s="117"/>
      <c r="E185" s="117"/>
      <c r="F185" s="119"/>
      <c r="G185" s="117"/>
      <c r="H185" s="117"/>
      <c r="I185" s="117"/>
      <c r="J185" s="117"/>
      <c r="K185" s="32"/>
      <c r="L185" s="32"/>
      <c r="M185" s="118"/>
      <c r="N185" s="120"/>
      <c r="O185" s="121"/>
      <c r="P185" s="94"/>
      <c r="Q185" s="94"/>
      <c r="R185" s="94"/>
      <c r="S185" s="94"/>
      <c r="T185" s="94"/>
    </row>
    <row r="186" spans="1:20" ht="16.2" customHeight="1">
      <c r="A186" s="131" t="s">
        <v>41</v>
      </c>
      <c r="B186" s="131"/>
      <c r="C186" s="131"/>
      <c r="D186" s="131"/>
      <c r="E186" s="131"/>
      <c r="F186" s="131"/>
      <c r="G186" s="131"/>
      <c r="H186" s="131"/>
      <c r="I186" s="131"/>
      <c r="J186" s="131"/>
      <c r="K186" s="131"/>
      <c r="L186" s="131"/>
      <c r="M186" s="130"/>
      <c r="N186" s="129"/>
      <c r="O186" s="100"/>
    </row>
    <row r="187" spans="1:20" s="141" customFormat="1" ht="37.950000000000003" customHeight="1">
      <c r="A187" s="134" t="s">
        <v>11</v>
      </c>
      <c r="B187" s="135"/>
      <c r="C187" s="135"/>
      <c r="D187" s="135"/>
      <c r="E187" s="135"/>
      <c r="F187" s="135"/>
      <c r="G187" s="136"/>
      <c r="H187" s="137" t="s">
        <v>42</v>
      </c>
      <c r="I187" s="138"/>
      <c r="J187" s="139" t="s">
        <v>13</v>
      </c>
      <c r="K187" s="36" t="s">
        <v>43</v>
      </c>
      <c r="L187" s="37"/>
      <c r="M187" s="140" t="s">
        <v>15</v>
      </c>
      <c r="N187" s="140" t="s">
        <v>16</v>
      </c>
    </row>
    <row r="188" spans="1:20" s="100" customFormat="1" ht="15" customHeight="1">
      <c r="A188" s="142" t="s">
        <v>44</v>
      </c>
      <c r="B188" s="143"/>
      <c r="C188" s="143"/>
      <c r="D188" s="143"/>
      <c r="E188" s="143"/>
      <c r="F188" s="143"/>
      <c r="G188" s="144"/>
      <c r="H188" s="145">
        <v>3</v>
      </c>
      <c r="I188" s="146"/>
      <c r="J188" s="147" t="s">
        <v>13</v>
      </c>
      <c r="K188" s="34"/>
      <c r="L188" s="35"/>
      <c r="M188" s="147" t="s">
        <v>15</v>
      </c>
      <c r="N188" s="20">
        <f>H188*K188</f>
        <v>0</v>
      </c>
      <c r="O188" s="88"/>
      <c r="P188" s="88"/>
      <c r="Q188" s="88"/>
      <c r="R188" s="88"/>
      <c r="S188" s="88"/>
      <c r="T188" s="88"/>
    </row>
    <row r="189" spans="1:20" ht="15" customHeight="1">
      <c r="A189" s="148" t="s">
        <v>45</v>
      </c>
      <c r="B189" s="149"/>
      <c r="C189" s="149"/>
      <c r="D189" s="149"/>
      <c r="E189" s="149"/>
      <c r="F189" s="149"/>
      <c r="G189" s="149"/>
      <c r="H189" s="149"/>
      <c r="I189" s="149"/>
      <c r="J189" s="149"/>
      <c r="K189" s="149"/>
      <c r="L189" s="150"/>
      <c r="M189" s="147" t="s">
        <v>15</v>
      </c>
      <c r="N189" s="151">
        <f>N188</f>
        <v>0</v>
      </c>
    </row>
    <row r="190" spans="1:20" ht="7.95" customHeight="1">
      <c r="A190" s="152"/>
      <c r="B190" s="127"/>
      <c r="C190" s="152"/>
      <c r="D190" s="152"/>
      <c r="E190" s="152"/>
      <c r="F190" s="153"/>
      <c r="G190" s="152"/>
      <c r="H190" s="152"/>
      <c r="I190" s="152"/>
      <c r="J190" s="152"/>
      <c r="K190" s="31"/>
      <c r="L190" s="31"/>
      <c r="M190" s="154"/>
      <c r="N190" s="174"/>
    </row>
    <row r="191" spans="1:20" ht="16.2" customHeight="1">
      <c r="A191" s="131" t="s">
        <v>46</v>
      </c>
      <c r="B191" s="131"/>
      <c r="C191" s="131"/>
      <c r="D191" s="131"/>
      <c r="E191" s="131"/>
      <c r="F191" s="131"/>
      <c r="G191" s="131"/>
      <c r="H191" s="131"/>
      <c r="I191" s="131"/>
      <c r="J191" s="131"/>
      <c r="K191" s="131"/>
      <c r="L191" s="131"/>
      <c r="M191" s="130"/>
      <c r="N191" s="129"/>
      <c r="O191" s="100"/>
    </row>
    <row r="192" spans="1:20" s="141" customFormat="1" ht="37.950000000000003" customHeight="1">
      <c r="A192" s="134" t="s">
        <v>11</v>
      </c>
      <c r="B192" s="135"/>
      <c r="C192" s="135"/>
      <c r="D192" s="135"/>
      <c r="E192" s="135"/>
      <c r="F192" s="135"/>
      <c r="G192" s="136"/>
      <c r="H192" s="42">
        <v>0.25</v>
      </c>
      <c r="I192" s="43"/>
      <c r="J192" s="139" t="s">
        <v>13</v>
      </c>
      <c r="K192" s="36" t="s">
        <v>47</v>
      </c>
      <c r="L192" s="37"/>
      <c r="M192" s="140" t="s">
        <v>15</v>
      </c>
      <c r="N192" s="140" t="s">
        <v>16</v>
      </c>
    </row>
    <row r="193" spans="1:20" s="100" customFormat="1" ht="15" customHeight="1">
      <c r="A193" s="175" t="s">
        <v>48</v>
      </c>
      <c r="B193" s="176"/>
      <c r="C193" s="176"/>
      <c r="D193" s="176"/>
      <c r="E193" s="176"/>
      <c r="F193" s="176"/>
      <c r="G193" s="177"/>
      <c r="H193" s="178">
        <v>0.25</v>
      </c>
      <c r="I193" s="179"/>
      <c r="J193" s="180" t="s">
        <v>13</v>
      </c>
      <c r="K193" s="38">
        <f>N161+N168+N178+N184+N189</f>
        <v>0</v>
      </c>
      <c r="L193" s="39"/>
      <c r="M193" s="180" t="s">
        <v>15</v>
      </c>
      <c r="N193" s="20">
        <f>25%*K193</f>
        <v>0</v>
      </c>
      <c r="O193" s="88"/>
      <c r="P193" s="88"/>
      <c r="Q193" s="88"/>
      <c r="R193" s="88"/>
      <c r="S193" s="88"/>
      <c r="T193" s="88"/>
    </row>
    <row r="194" spans="1:20" ht="15" customHeight="1">
      <c r="A194" s="148" t="s">
        <v>49</v>
      </c>
      <c r="B194" s="149"/>
      <c r="C194" s="149"/>
      <c r="D194" s="149"/>
      <c r="E194" s="149"/>
      <c r="F194" s="149"/>
      <c r="G194" s="149"/>
      <c r="H194" s="149"/>
      <c r="I194" s="149"/>
      <c r="J194" s="149"/>
      <c r="K194" s="149"/>
      <c r="L194" s="150"/>
      <c r="M194" s="147" t="s">
        <v>15</v>
      </c>
      <c r="N194" s="151">
        <f>N193</f>
        <v>0</v>
      </c>
    </row>
    <row r="195" spans="1:20" ht="15.75" customHeight="1" thickBot="1">
      <c r="A195" s="181"/>
      <c r="B195" s="152"/>
      <c r="C195" s="152"/>
      <c r="D195" s="152"/>
      <c r="E195" s="152"/>
      <c r="F195" s="152"/>
      <c r="G195" s="152"/>
      <c r="H195" s="152"/>
      <c r="I195" s="152"/>
      <c r="J195" s="152"/>
      <c r="K195" s="31"/>
      <c r="L195" s="31"/>
      <c r="M195" s="154"/>
      <c r="N195" s="182"/>
    </row>
    <row r="196" spans="1:20" ht="14.4" customHeight="1" thickBot="1">
      <c r="A196" s="183" t="s">
        <v>55</v>
      </c>
      <c r="B196" s="184"/>
      <c r="C196" s="184"/>
      <c r="D196" s="184"/>
      <c r="E196" s="184"/>
      <c r="F196" s="184"/>
      <c r="G196" s="184"/>
      <c r="H196" s="184"/>
      <c r="I196" s="184"/>
      <c r="J196" s="184"/>
      <c r="K196" s="184"/>
      <c r="L196" s="185"/>
      <c r="M196" s="186" t="s">
        <v>15</v>
      </c>
      <c r="N196" s="187">
        <f>N161+N168+N178+N184+N189+N194</f>
        <v>0</v>
      </c>
      <c r="O196" s="121"/>
      <c r="P196" s="94"/>
      <c r="Q196" s="94"/>
      <c r="R196" s="94"/>
      <c r="S196" s="94"/>
      <c r="T196" s="94"/>
    </row>
  </sheetData>
  <sheetProtection algorithmName="SHA-512" hashValue="dTVwT+p8ZjpBisQumYHCh6tuDtixMc2ybqWxzR3vFX5jreTrBuDCK31Ce3ecVPixGk8z30gIJpH7iZ4RwV903Q==" saltValue="WibjDSeLgMy9Ne+yQcweCQ==" spinCount="100000" sheet="1" selectLockedCells="1"/>
  <protectedRanges>
    <protectedRange sqref="F158:F160 F165:F167 F172:F177 H165:H167 H172:H177 F188 F193 F26:F28 F33:F35 F40:F45 H33:H35 H40:H45 F56 F61 F70:F72 F77:F79 F84:F89 H77:H79 H84:H89 F100 F105 F114:F116 F121:F123 F128:F133 H121:H123 H128:H133 F144 F149" name="Range7"/>
  </protectedRanges>
  <customSheetViews>
    <customSheetView guid="{1E7A93E7-FEC9-456F-A9A3-A8E30EC8F08F}" scale="145" showPageBreaks="1" fitToPage="1" printArea="1" view="pageBreakPreview" showRuler="0" topLeftCell="A1022">
      <selection activeCell="H1029" sqref="H1029"/>
      <rowBreaks count="29" manualBreakCount="29">
        <brk id="15" max="9" man="1"/>
        <brk id="39" max="9" man="1"/>
        <brk id="80" max="9" man="1"/>
        <brk id="118" max="9" man="1"/>
        <brk id="159" max="9" man="1"/>
        <brk id="200" max="9" man="1"/>
        <brk id="238" max="9" man="1"/>
        <brk id="279" max="9" man="1"/>
        <brk id="320" max="9" man="1"/>
        <brk id="358" max="9" man="1"/>
        <brk id="399" max="9" man="1"/>
        <brk id="440" max="9" man="1"/>
        <brk id="478" max="9" man="1"/>
        <brk id="519" max="9" man="1"/>
        <brk id="560" max="9" man="1"/>
        <brk id="598" max="9" man="1"/>
        <brk id="639" max="9" man="1"/>
        <brk id="680" max="9" man="1"/>
        <brk id="718" max="9" man="1"/>
        <brk id="759" max="9" man="1"/>
        <brk id="800" max="9" man="1"/>
        <brk id="838" max="9" man="1"/>
        <brk id="879" max="9" man="1"/>
        <brk id="920" max="9" man="1"/>
        <brk id="958" max="9" man="1"/>
        <brk id="999" max="9" man="1"/>
        <brk id="1025" max="9" man="1"/>
        <brk id="1051" max="9" man="1"/>
        <brk id="1074" max="9" man="1"/>
      </rowBreaks>
      <pageMargins left="0" right="0" top="0" bottom="0" header="0" footer="0"/>
      <printOptions horizontalCentered="1"/>
      <pageSetup scale="93" fitToHeight="0" orientation="portrait" r:id="rId1"/>
      <headerFooter differentFirst="1">
        <oddHeader xml:space="preserve">&amp;L&amp;12
California Department of Corrections and Rehabilitation (CDCR)
Rate Sheet
&amp;R&amp;12Bid Number C561XXXX-D
Exhibit B-1
</oddHeader>
        <oddFooter>&amp;CPage &amp;P of &amp;N</oddFooter>
        <firstHeader>&amp;L&amp;11
California Department of Corrections and Rehabilitation (CDCR)
Rate Sheet
&amp;R&amp;11Bid Number C561XXXX-D
Exhibit B-1</firstHeader>
        <firstFooter>&amp;CPage &amp;P of &amp;N</firstFooter>
      </headerFooter>
    </customSheetView>
  </customSheetViews>
  <mergeCells count="340">
    <mergeCell ref="A194:L194"/>
    <mergeCell ref="A196:L196"/>
    <mergeCell ref="A188:G188"/>
    <mergeCell ref="H188:I188"/>
    <mergeCell ref="K188:L188"/>
    <mergeCell ref="A189:L189"/>
    <mergeCell ref="A191:L191"/>
    <mergeCell ref="A192:G192"/>
    <mergeCell ref="H192:I192"/>
    <mergeCell ref="K192:L192"/>
    <mergeCell ref="A193:G193"/>
    <mergeCell ref="H193:I193"/>
    <mergeCell ref="K193:L193"/>
    <mergeCell ref="A177:G177"/>
    <mergeCell ref="H177:I177"/>
    <mergeCell ref="K177:L177"/>
    <mergeCell ref="A178:L178"/>
    <mergeCell ref="A180:D180"/>
    <mergeCell ref="F180:M180"/>
    <mergeCell ref="A181:G181"/>
    <mergeCell ref="H181:I181"/>
    <mergeCell ref="K181:L181"/>
    <mergeCell ref="A182:G182"/>
    <mergeCell ref="H182:I182"/>
    <mergeCell ref="K182:L182"/>
    <mergeCell ref="A183:G183"/>
    <mergeCell ref="H183:I183"/>
    <mergeCell ref="K183:L183"/>
    <mergeCell ref="A184:L184"/>
    <mergeCell ref="A186:L186"/>
    <mergeCell ref="A187:G187"/>
    <mergeCell ref="H187:I187"/>
    <mergeCell ref="K187:L187"/>
    <mergeCell ref="A168:L168"/>
    <mergeCell ref="A170:K170"/>
    <mergeCell ref="A171:G171"/>
    <mergeCell ref="H171:I171"/>
    <mergeCell ref="K171:L171"/>
    <mergeCell ref="A172:G172"/>
    <mergeCell ref="H172:I172"/>
    <mergeCell ref="K172:L172"/>
    <mergeCell ref="A173:G173"/>
    <mergeCell ref="H173:I173"/>
    <mergeCell ref="K173:L173"/>
    <mergeCell ref="A174:G174"/>
    <mergeCell ref="H174:I174"/>
    <mergeCell ref="K174:L174"/>
    <mergeCell ref="A175:G175"/>
    <mergeCell ref="H175:I175"/>
    <mergeCell ref="K175:L175"/>
    <mergeCell ref="A176:G176"/>
    <mergeCell ref="H176:I176"/>
    <mergeCell ref="K176:L176"/>
    <mergeCell ref="A159:G159"/>
    <mergeCell ref="H159:I159"/>
    <mergeCell ref="K159:L159"/>
    <mergeCell ref="A160:G160"/>
    <mergeCell ref="H160:I160"/>
    <mergeCell ref="K160:L160"/>
    <mergeCell ref="A161:L161"/>
    <mergeCell ref="A163:K163"/>
    <mergeCell ref="A164:G164"/>
    <mergeCell ref="H164:I164"/>
    <mergeCell ref="K164:L164"/>
    <mergeCell ref="A165:G165"/>
    <mergeCell ref="H165:I165"/>
    <mergeCell ref="K165:L165"/>
    <mergeCell ref="A166:G166"/>
    <mergeCell ref="H166:I166"/>
    <mergeCell ref="K166:L166"/>
    <mergeCell ref="A167:G167"/>
    <mergeCell ref="H167:I167"/>
    <mergeCell ref="K167:L167"/>
    <mergeCell ref="A154:N154"/>
    <mergeCell ref="A156:D156"/>
    <mergeCell ref="F156:M156"/>
    <mergeCell ref="A157:G157"/>
    <mergeCell ref="H157:I157"/>
    <mergeCell ref="K157:L157"/>
    <mergeCell ref="A158:G158"/>
    <mergeCell ref="H158:I158"/>
    <mergeCell ref="K158:L158"/>
    <mergeCell ref="A150:L150"/>
    <mergeCell ref="A152:L152"/>
    <mergeCell ref="A144:G144"/>
    <mergeCell ref="H144:I144"/>
    <mergeCell ref="K144:L144"/>
    <mergeCell ref="A145:L145"/>
    <mergeCell ref="A147:L147"/>
    <mergeCell ref="A148:G148"/>
    <mergeCell ref="H148:I148"/>
    <mergeCell ref="K148:L148"/>
    <mergeCell ref="A149:G149"/>
    <mergeCell ref="H149:I149"/>
    <mergeCell ref="K149:L149"/>
    <mergeCell ref="A133:G133"/>
    <mergeCell ref="H133:I133"/>
    <mergeCell ref="K133:L133"/>
    <mergeCell ref="A134:L134"/>
    <mergeCell ref="A136:D136"/>
    <mergeCell ref="F136:M136"/>
    <mergeCell ref="A137:G137"/>
    <mergeCell ref="H137:I137"/>
    <mergeCell ref="K137:L137"/>
    <mergeCell ref="A138:G138"/>
    <mergeCell ref="H138:I138"/>
    <mergeCell ref="K138:L138"/>
    <mergeCell ref="A139:G139"/>
    <mergeCell ref="H139:I139"/>
    <mergeCell ref="K139:L139"/>
    <mergeCell ref="A140:L140"/>
    <mergeCell ref="A142:L142"/>
    <mergeCell ref="A143:G143"/>
    <mergeCell ref="H143:I143"/>
    <mergeCell ref="K143:L143"/>
    <mergeCell ref="A124:L124"/>
    <mergeCell ref="A126:K126"/>
    <mergeCell ref="A127:G127"/>
    <mergeCell ref="H127:I127"/>
    <mergeCell ref="K127:L127"/>
    <mergeCell ref="A128:G128"/>
    <mergeCell ref="H128:I128"/>
    <mergeCell ref="K128:L128"/>
    <mergeCell ref="A129:G129"/>
    <mergeCell ref="H129:I129"/>
    <mergeCell ref="K129:L129"/>
    <mergeCell ref="A130:G130"/>
    <mergeCell ref="H130:I130"/>
    <mergeCell ref="K130:L130"/>
    <mergeCell ref="A131:G131"/>
    <mergeCell ref="H131:I131"/>
    <mergeCell ref="K131:L131"/>
    <mergeCell ref="A132:G132"/>
    <mergeCell ref="H132:I132"/>
    <mergeCell ref="K132:L132"/>
    <mergeCell ref="A115:G115"/>
    <mergeCell ref="H115:I115"/>
    <mergeCell ref="K115:L115"/>
    <mergeCell ref="A116:G116"/>
    <mergeCell ref="H116:I116"/>
    <mergeCell ref="K116:L116"/>
    <mergeCell ref="A117:L117"/>
    <mergeCell ref="A119:K119"/>
    <mergeCell ref="A120:G120"/>
    <mergeCell ref="H120:I120"/>
    <mergeCell ref="K120:L120"/>
    <mergeCell ref="A121:G121"/>
    <mergeCell ref="H121:I121"/>
    <mergeCell ref="K121:L121"/>
    <mergeCell ref="A122:G122"/>
    <mergeCell ref="H122:I122"/>
    <mergeCell ref="K122:L122"/>
    <mergeCell ref="A123:G123"/>
    <mergeCell ref="H123:I123"/>
    <mergeCell ref="K123:L123"/>
    <mergeCell ref="A110:N110"/>
    <mergeCell ref="A112:D112"/>
    <mergeCell ref="F112:M112"/>
    <mergeCell ref="A113:G113"/>
    <mergeCell ref="H113:I113"/>
    <mergeCell ref="K113:L113"/>
    <mergeCell ref="A114:G114"/>
    <mergeCell ref="H114:I114"/>
    <mergeCell ref="K114:L114"/>
    <mergeCell ref="A106:L106"/>
    <mergeCell ref="A108:L108"/>
    <mergeCell ref="A100:G100"/>
    <mergeCell ref="H100:I100"/>
    <mergeCell ref="K100:L100"/>
    <mergeCell ref="A101:L101"/>
    <mergeCell ref="A103:L103"/>
    <mergeCell ref="A104:G104"/>
    <mergeCell ref="H104:I104"/>
    <mergeCell ref="K104:L104"/>
    <mergeCell ref="A105:G105"/>
    <mergeCell ref="H105:I105"/>
    <mergeCell ref="K105:L105"/>
    <mergeCell ref="A89:G89"/>
    <mergeCell ref="H89:I89"/>
    <mergeCell ref="K89:L89"/>
    <mergeCell ref="A90:L90"/>
    <mergeCell ref="A92:D92"/>
    <mergeCell ref="F92:M92"/>
    <mergeCell ref="A93:G93"/>
    <mergeCell ref="H93:I93"/>
    <mergeCell ref="K93:L93"/>
    <mergeCell ref="A94:G94"/>
    <mergeCell ref="H94:I94"/>
    <mergeCell ref="K94:L94"/>
    <mergeCell ref="A95:G95"/>
    <mergeCell ref="H95:I95"/>
    <mergeCell ref="K95:L95"/>
    <mergeCell ref="A96:L96"/>
    <mergeCell ref="A98:L98"/>
    <mergeCell ref="A99:G99"/>
    <mergeCell ref="H99:I99"/>
    <mergeCell ref="K99:L99"/>
    <mergeCell ref="A80:L80"/>
    <mergeCell ref="A82:K82"/>
    <mergeCell ref="A83:G83"/>
    <mergeCell ref="H83:I83"/>
    <mergeCell ref="K83:L83"/>
    <mergeCell ref="A84:G84"/>
    <mergeCell ref="H84:I84"/>
    <mergeCell ref="K84:L84"/>
    <mergeCell ref="A85:G85"/>
    <mergeCell ref="H85:I85"/>
    <mergeCell ref="K85:L85"/>
    <mergeCell ref="A86:G86"/>
    <mergeCell ref="H86:I86"/>
    <mergeCell ref="K86:L86"/>
    <mergeCell ref="A87:G87"/>
    <mergeCell ref="H87:I87"/>
    <mergeCell ref="K87:L87"/>
    <mergeCell ref="A88:G88"/>
    <mergeCell ref="H88:I88"/>
    <mergeCell ref="K88:L88"/>
    <mergeCell ref="A79:G79"/>
    <mergeCell ref="H79:I79"/>
    <mergeCell ref="K79:L79"/>
    <mergeCell ref="A73:L73"/>
    <mergeCell ref="A75:K75"/>
    <mergeCell ref="A76:G76"/>
    <mergeCell ref="H76:I76"/>
    <mergeCell ref="K76:L76"/>
    <mergeCell ref="A62:L62"/>
    <mergeCell ref="A64:L64"/>
    <mergeCell ref="A68:D68"/>
    <mergeCell ref="F68:M68"/>
    <mergeCell ref="A69:G69"/>
    <mergeCell ref="H69:I69"/>
    <mergeCell ref="K69:L69"/>
    <mergeCell ref="A70:G70"/>
    <mergeCell ref="H70:I70"/>
    <mergeCell ref="K70:L70"/>
    <mergeCell ref="A66:N66"/>
    <mergeCell ref="A72:G72"/>
    <mergeCell ref="H72:I72"/>
    <mergeCell ref="K72:L72"/>
    <mergeCell ref="A77:G77"/>
    <mergeCell ref="H77:I77"/>
    <mergeCell ref="K77:L77"/>
    <mergeCell ref="A78:G78"/>
    <mergeCell ref="H78:I78"/>
    <mergeCell ref="K78:L78"/>
    <mergeCell ref="K56:L56"/>
    <mergeCell ref="A57:L57"/>
    <mergeCell ref="A59:L59"/>
    <mergeCell ref="A60:G60"/>
    <mergeCell ref="H60:I60"/>
    <mergeCell ref="K60:L60"/>
    <mergeCell ref="A71:G71"/>
    <mergeCell ref="H71:I71"/>
    <mergeCell ref="K71:L71"/>
    <mergeCell ref="A61:G61"/>
    <mergeCell ref="H61:I61"/>
    <mergeCell ref="K61:L61"/>
    <mergeCell ref="H32:I32"/>
    <mergeCell ref="A34:G34"/>
    <mergeCell ref="H34:I34"/>
    <mergeCell ref="K34:L34"/>
    <mergeCell ref="A35:G35"/>
    <mergeCell ref="H35:I35"/>
    <mergeCell ref="K35:L35"/>
    <mergeCell ref="A45:G45"/>
    <mergeCell ref="H45:I45"/>
    <mergeCell ref="K45:L45"/>
    <mergeCell ref="A46:L46"/>
    <mergeCell ref="A32:G32"/>
    <mergeCell ref="A49:G49"/>
    <mergeCell ref="H49:I49"/>
    <mergeCell ref="K49:L49"/>
    <mergeCell ref="A50:G50"/>
    <mergeCell ref="H50:I50"/>
    <mergeCell ref="K50:L50"/>
    <mergeCell ref="A51:G51"/>
    <mergeCell ref="H51:I51"/>
    <mergeCell ref="K51:L51"/>
    <mergeCell ref="A52:L52"/>
    <mergeCell ref="A54:L54"/>
    <mergeCell ref="A55:G55"/>
    <mergeCell ref="H55:I55"/>
    <mergeCell ref="K55:L55"/>
    <mergeCell ref="K32:L32"/>
    <mergeCell ref="A42:G42"/>
    <mergeCell ref="H42:I42"/>
    <mergeCell ref="K42:L42"/>
    <mergeCell ref="A43:G43"/>
    <mergeCell ref="H43:I43"/>
    <mergeCell ref="K43:L43"/>
    <mergeCell ref="A44:G44"/>
    <mergeCell ref="H44:I44"/>
    <mergeCell ref="K44:L44"/>
    <mergeCell ref="A41:G41"/>
    <mergeCell ref="H41:I41"/>
    <mergeCell ref="K41:L41"/>
    <mergeCell ref="A56:G56"/>
    <mergeCell ref="H56:I56"/>
    <mergeCell ref="A24:D24"/>
    <mergeCell ref="F24:M24"/>
    <mergeCell ref="H33:I33"/>
    <mergeCell ref="A22:N22"/>
    <mergeCell ref="A26:G26"/>
    <mergeCell ref="H26:I26"/>
    <mergeCell ref="K26:L26"/>
    <mergeCell ref="A27:G27"/>
    <mergeCell ref="H27:I27"/>
    <mergeCell ref="K27:L27"/>
    <mergeCell ref="A28:G28"/>
    <mergeCell ref="H28:I28"/>
    <mergeCell ref="K28:L28"/>
    <mergeCell ref="A29:L29"/>
    <mergeCell ref="K25:L25"/>
    <mergeCell ref="A36:L36"/>
    <mergeCell ref="A38:K38"/>
    <mergeCell ref="A39:G39"/>
    <mergeCell ref="H39:I39"/>
    <mergeCell ref="K39:L39"/>
    <mergeCell ref="A40:G40"/>
    <mergeCell ref="H40:I40"/>
    <mergeCell ref="A48:D48"/>
    <mergeCell ref="F48:M48"/>
    <mergeCell ref="K33:L33"/>
    <mergeCell ref="A1:N1"/>
    <mergeCell ref="A5:N5"/>
    <mergeCell ref="A11:N11"/>
    <mergeCell ref="A9:N9"/>
    <mergeCell ref="A3:N3"/>
    <mergeCell ref="A7:N7"/>
    <mergeCell ref="A15:N15"/>
    <mergeCell ref="A19:N19"/>
    <mergeCell ref="A16:N16"/>
    <mergeCell ref="A18:N18"/>
    <mergeCell ref="A13:N13"/>
    <mergeCell ref="A17:I17"/>
    <mergeCell ref="A33:G33"/>
    <mergeCell ref="K40:L40"/>
    <mergeCell ref="A31:K31"/>
    <mergeCell ref="A25:G25"/>
    <mergeCell ref="H25:I25"/>
  </mergeCells>
  <printOptions horizontalCentered="1"/>
  <pageMargins left="0.25" right="0.25" top="1" bottom="0.75" header="0.5" footer="0.3"/>
  <pageSetup scale="59" fitToHeight="0" orientation="portrait" r:id="rId2"/>
  <headerFooter differentFirst="1">
    <oddHeader xml:space="preserve">&amp;L&amp;12
California Department of Corrections and Rehabilitation (CDCR)
Rate Sheet
&amp;R&amp;12Bid Number C5613144-D, Rebid 1
Exhibit B-1
</oddHeader>
    <oddFooter>&amp;CPage &amp;P of &amp;N</oddFooter>
    <firstHeader>&amp;L&amp;11
California Department of Corrections and Rehabilitation (CDCR)
Rate Sheet
&amp;R&amp;11Bid Number C5613144-D, Rebid 1
Exhibit B-1</firstHeader>
    <firstFooter>&amp;CPage &amp;P of &amp;N</firstFooter>
  </headerFooter>
  <rowBreaks count="4" manualBreakCount="4">
    <brk id="20" max="13" man="1"/>
    <brk id="64" max="13" man="1"/>
    <brk id="108" max="13" man="1"/>
    <brk id="15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79724-4349-43B7-BB39-250E8E83EE2C}">
  <sheetPr codeName="Sheet19"/>
  <dimension ref="A1:O93"/>
  <sheetViews>
    <sheetView workbookViewId="0">
      <selection activeCell="I8" sqref="I8"/>
    </sheetView>
  </sheetViews>
  <sheetFormatPr defaultRowHeight="13.2"/>
  <sheetData>
    <row r="1" spans="1:15" s="6" customFormat="1" ht="13.8">
      <c r="A1" s="4"/>
      <c r="B1"/>
      <c r="C1"/>
      <c r="D1"/>
      <c r="E1"/>
      <c r="F1" s="1"/>
      <c r="G1"/>
      <c r="H1" s="1"/>
      <c r="I1"/>
      <c r="J1"/>
      <c r="K1"/>
      <c r="L1"/>
      <c r="M1"/>
      <c r="N1"/>
      <c r="O1"/>
    </row>
    <row r="2" spans="1:15" ht="15.6">
      <c r="A2" s="44" t="s">
        <v>56</v>
      </c>
      <c r="B2" s="44"/>
      <c r="C2" s="44"/>
      <c r="D2" s="44"/>
      <c r="E2" s="44"/>
      <c r="F2" s="44"/>
      <c r="G2" s="44"/>
      <c r="H2" s="44"/>
      <c r="I2" s="44"/>
    </row>
    <row r="3" spans="1:15" ht="16.2" thickBot="1">
      <c r="A3" s="22"/>
    </row>
    <row r="4" spans="1:15" ht="31.8" thickBot="1">
      <c r="A4" s="8" t="s">
        <v>57</v>
      </c>
      <c r="B4" s="45" t="s">
        <v>58</v>
      </c>
      <c r="C4" s="46"/>
      <c r="D4" s="62" t="e">
        <f>SUM(#REF!)</f>
        <v>#REF!</v>
      </c>
      <c r="E4" s="63"/>
      <c r="F4" s="64"/>
    </row>
    <row r="5" spans="1:15" ht="15.6" thickBot="1">
      <c r="A5" s="75" t="s">
        <v>59</v>
      </c>
      <c r="B5" s="76"/>
      <c r="C5" s="77"/>
      <c r="D5" s="50" t="e">
        <f>SUM(D4:F4)</f>
        <v>#REF!</v>
      </c>
      <c r="E5" s="51"/>
      <c r="F5" s="52"/>
    </row>
    <row r="6" spans="1:15" ht="15.75" customHeight="1" thickBot="1">
      <c r="A6" s="45"/>
      <c r="B6" s="65"/>
      <c r="C6" s="57" t="s">
        <v>60</v>
      </c>
      <c r="D6" s="57"/>
      <c r="E6" s="57"/>
      <c r="F6" s="58"/>
      <c r="G6" s="1"/>
      <c r="I6" s="1"/>
    </row>
    <row r="7" spans="1:15" ht="15.6" thickBot="1">
      <c r="A7" s="2"/>
      <c r="B7" s="2"/>
      <c r="C7" s="12"/>
      <c r="D7" s="13"/>
      <c r="E7" s="13"/>
      <c r="F7" s="13"/>
      <c r="G7" s="1"/>
      <c r="I7" s="1"/>
    </row>
    <row r="8" spans="1:15" ht="31.8" thickBot="1">
      <c r="A8" s="7" t="s">
        <v>61</v>
      </c>
      <c r="B8" s="45" t="s">
        <v>62</v>
      </c>
      <c r="C8" s="46"/>
      <c r="D8" s="62" t="e">
        <f>SUM(#REF!)</f>
        <v>#REF!</v>
      </c>
      <c r="E8" s="63"/>
      <c r="F8" s="64"/>
      <c r="G8" s="1"/>
      <c r="I8" s="1"/>
    </row>
    <row r="9" spans="1:15" s="17" customFormat="1" ht="15.75" customHeight="1" thickBot="1">
      <c r="A9" s="9"/>
      <c r="B9" s="66" t="s">
        <v>63</v>
      </c>
      <c r="C9" s="67"/>
      <c r="D9" s="62" t="e">
        <f>SUM(#REF!)</f>
        <v>#REF!</v>
      </c>
      <c r="E9" s="63"/>
      <c r="F9" s="64"/>
      <c r="G9" s="1"/>
      <c r="H9"/>
      <c r="I9" s="1"/>
      <c r="J9"/>
      <c r="K9"/>
      <c r="L9"/>
      <c r="M9"/>
      <c r="N9"/>
      <c r="O9"/>
    </row>
    <row r="10" spans="1:15" ht="15.6" thickBot="1">
      <c r="A10" s="53" t="s">
        <v>64</v>
      </c>
      <c r="B10" s="54"/>
      <c r="C10" s="55"/>
      <c r="D10" s="50" t="e">
        <f>SUM(D8:F9)</f>
        <v>#REF!</v>
      </c>
      <c r="E10" s="51"/>
      <c r="F10" s="52"/>
      <c r="G10" s="1"/>
      <c r="I10" s="1"/>
    </row>
    <row r="11" spans="1:15" ht="15.75" customHeight="1" thickBot="1">
      <c r="A11" s="45"/>
      <c r="B11" s="65"/>
      <c r="C11" s="57" t="s">
        <v>60</v>
      </c>
      <c r="D11" s="57"/>
      <c r="E11" s="57"/>
      <c r="F11" s="58"/>
      <c r="G11" s="1"/>
      <c r="I11" s="1"/>
    </row>
    <row r="12" spans="1:15" ht="15">
      <c r="A12" s="3"/>
      <c r="G12" s="1"/>
      <c r="I12" s="1"/>
    </row>
    <row r="13" spans="1:15" ht="15.6" thickBot="1">
      <c r="A13" s="3"/>
      <c r="G13" s="1"/>
      <c r="I13" s="1"/>
    </row>
    <row r="14" spans="1:15" ht="31.8" thickBot="1">
      <c r="A14" s="7" t="s">
        <v>65</v>
      </c>
      <c r="B14" s="45" t="s">
        <v>66</v>
      </c>
      <c r="C14" s="46"/>
      <c r="D14" s="69" t="e">
        <f>SUM(#REF!)</f>
        <v>#REF!</v>
      </c>
      <c r="E14" s="70"/>
      <c r="F14" s="71"/>
      <c r="G14" s="1"/>
      <c r="I14" s="1"/>
    </row>
    <row r="15" spans="1:15" ht="16.5" customHeight="1" thickBot="1">
      <c r="A15" s="18"/>
      <c r="B15" s="45" t="s">
        <v>67</v>
      </c>
      <c r="C15" s="46"/>
      <c r="D15" s="69" t="e">
        <f>SUM(#REF!)</f>
        <v>#REF!</v>
      </c>
      <c r="E15" s="70"/>
      <c r="F15" s="71"/>
      <c r="G15" s="1"/>
      <c r="I15" s="1"/>
    </row>
    <row r="16" spans="1:15" ht="15.75" customHeight="1" thickBot="1">
      <c r="A16" s="11"/>
      <c r="B16" s="45" t="s">
        <v>68</v>
      </c>
      <c r="C16" s="46"/>
      <c r="D16" s="62" t="e">
        <f>SUM(#REF!)</f>
        <v>#REF!</v>
      </c>
      <c r="E16" s="63"/>
      <c r="F16" s="64"/>
      <c r="G16" s="1"/>
      <c r="I16" s="1"/>
    </row>
    <row r="17" spans="1:9" ht="15.6" thickBot="1">
      <c r="A17" s="47" t="s">
        <v>69</v>
      </c>
      <c r="B17" s="48"/>
      <c r="C17" s="49"/>
      <c r="D17" s="50" t="e">
        <f>SUM(D14:F16)</f>
        <v>#REF!</v>
      </c>
      <c r="E17" s="51"/>
      <c r="F17" s="52"/>
      <c r="G17" s="1"/>
      <c r="I17" s="1"/>
    </row>
    <row r="18" spans="1:9" ht="15.75" customHeight="1" thickBot="1">
      <c r="A18" s="45"/>
      <c r="B18" s="65"/>
      <c r="C18" s="57" t="s">
        <v>60</v>
      </c>
      <c r="D18" s="57"/>
      <c r="E18" s="57"/>
      <c r="F18" s="58"/>
      <c r="G18" s="1"/>
      <c r="I18" s="1"/>
    </row>
    <row r="19" spans="1:9" ht="15">
      <c r="A19" s="3"/>
      <c r="G19" s="1"/>
      <c r="I19" s="1"/>
    </row>
    <row r="20" spans="1:9" ht="15.6" thickBot="1">
      <c r="A20" s="3"/>
      <c r="G20" s="1"/>
      <c r="I20" s="1"/>
    </row>
    <row r="21" spans="1:9" ht="31.8" thickBot="1">
      <c r="A21" s="7" t="s">
        <v>70</v>
      </c>
      <c r="B21" s="45" t="s">
        <v>71</v>
      </c>
      <c r="C21" s="46"/>
      <c r="D21" s="62" t="e">
        <f>SUM(#REF!)</f>
        <v>#REF!</v>
      </c>
      <c r="E21" s="63"/>
      <c r="F21" s="64"/>
      <c r="G21" s="1"/>
      <c r="I21" s="1"/>
    </row>
    <row r="22" spans="1:9" ht="16.5" customHeight="1" thickBot="1">
      <c r="A22" s="10"/>
      <c r="B22" s="45" t="s">
        <v>72</v>
      </c>
      <c r="C22" s="46"/>
      <c r="D22" s="62" t="e">
        <f>SUM(#REF!)</f>
        <v>#REF!</v>
      </c>
      <c r="E22" s="63"/>
      <c r="F22" s="64"/>
      <c r="G22" s="1"/>
      <c r="I22" s="1"/>
    </row>
    <row r="23" spans="1:9" ht="16.2" thickBot="1">
      <c r="A23" s="10"/>
      <c r="B23" s="83" t="s">
        <v>73</v>
      </c>
      <c r="C23" s="84"/>
      <c r="D23" s="62" t="e">
        <f>SUM(#REF!)</f>
        <v>#REF!</v>
      </c>
      <c r="E23" s="63"/>
      <c r="F23" s="64"/>
      <c r="G23" s="1"/>
      <c r="I23" s="1"/>
    </row>
    <row r="24" spans="1:9" ht="15.75" customHeight="1" thickBot="1">
      <c r="A24" s="11"/>
      <c r="B24" s="66" t="s">
        <v>74</v>
      </c>
      <c r="C24" s="67"/>
      <c r="D24" s="62" t="e">
        <f>SUM(#REF!)</f>
        <v>#REF!</v>
      </c>
      <c r="E24" s="63"/>
      <c r="F24" s="64"/>
      <c r="G24" s="1"/>
      <c r="I24" s="1"/>
    </row>
    <row r="25" spans="1:9" ht="15.6" thickBot="1">
      <c r="A25" s="47" t="s">
        <v>75</v>
      </c>
      <c r="B25" s="48"/>
      <c r="C25" s="49"/>
      <c r="D25" s="59" t="e">
        <f>SUM(D21:F24)</f>
        <v>#REF!</v>
      </c>
      <c r="E25" s="60"/>
      <c r="F25" s="61"/>
      <c r="G25" s="1"/>
      <c r="I25" s="1"/>
    </row>
    <row r="26" spans="1:9" ht="15.75" customHeight="1" thickBot="1">
      <c r="A26" s="45"/>
      <c r="B26" s="65"/>
      <c r="C26" s="57" t="s">
        <v>60</v>
      </c>
      <c r="D26" s="57"/>
      <c r="E26" s="57"/>
      <c r="F26" s="58"/>
      <c r="G26" s="1"/>
      <c r="I26" s="1"/>
    </row>
    <row r="27" spans="1:9" ht="15.6" thickBot="1">
      <c r="A27" s="3"/>
      <c r="D27" s="65"/>
      <c r="E27" s="65"/>
      <c r="G27" s="1"/>
      <c r="I27" s="1"/>
    </row>
    <row r="28" spans="1:9" ht="16.5" customHeight="1" thickBot="1">
      <c r="A28" s="7" t="s">
        <v>76</v>
      </c>
      <c r="B28" s="45" t="s">
        <v>77</v>
      </c>
      <c r="C28" s="46"/>
      <c r="D28" s="62" t="e">
        <f>SUM(#REF!)</f>
        <v>#REF!</v>
      </c>
      <c r="E28" s="63"/>
      <c r="F28" s="64"/>
      <c r="G28" s="1"/>
      <c r="I28" s="1"/>
    </row>
    <row r="29" spans="1:9" ht="15.75" customHeight="1" thickBot="1">
      <c r="A29" s="9"/>
      <c r="B29" s="45" t="s">
        <v>78</v>
      </c>
      <c r="C29" s="46"/>
      <c r="D29" s="62" t="e">
        <f>SUM(#REF!)</f>
        <v>#REF!</v>
      </c>
      <c r="E29" s="63"/>
      <c r="F29" s="64"/>
      <c r="G29" s="1"/>
      <c r="I29" s="1"/>
    </row>
    <row r="30" spans="1:9" ht="33" customHeight="1" thickBot="1">
      <c r="A30" s="19"/>
      <c r="B30" s="66" t="s">
        <v>79</v>
      </c>
      <c r="C30" s="67"/>
      <c r="D30" s="62" t="e">
        <f>SUM(#REF!)</f>
        <v>#REF!</v>
      </c>
      <c r="E30" s="63"/>
      <c r="F30" s="64"/>
      <c r="G30" s="1"/>
      <c r="I30" s="1"/>
    </row>
    <row r="31" spans="1:9" ht="15.6" thickBot="1">
      <c r="A31" s="53" t="s">
        <v>80</v>
      </c>
      <c r="B31" s="54"/>
      <c r="C31" s="55"/>
      <c r="D31" s="50" t="e">
        <f>SUM(D28:F30)</f>
        <v>#REF!</v>
      </c>
      <c r="E31" s="51"/>
      <c r="F31" s="52"/>
      <c r="G31" s="1"/>
      <c r="I31" s="1"/>
    </row>
    <row r="32" spans="1:9" ht="15.75" customHeight="1" thickBot="1">
      <c r="A32" s="45"/>
      <c r="B32" s="65"/>
      <c r="C32" s="57" t="s">
        <v>60</v>
      </c>
      <c r="D32" s="57"/>
      <c r="E32" s="57"/>
      <c r="F32" s="58"/>
      <c r="G32" s="1"/>
      <c r="I32" s="1"/>
    </row>
    <row r="33" spans="1:9" ht="15">
      <c r="A33" s="3"/>
      <c r="D33" s="2"/>
      <c r="G33" s="1"/>
      <c r="I33" s="1"/>
    </row>
    <row r="34" spans="1:9" ht="15.6" thickBot="1">
      <c r="A34" s="5"/>
      <c r="D34" s="56"/>
      <c r="E34" s="56"/>
      <c r="G34" s="1"/>
      <c r="I34" s="1"/>
    </row>
    <row r="35" spans="1:9" ht="16.5" customHeight="1" thickBot="1">
      <c r="A35" s="7" t="s">
        <v>81</v>
      </c>
      <c r="B35" s="45" t="s">
        <v>82</v>
      </c>
      <c r="C35" s="46"/>
      <c r="D35" s="62" t="e">
        <f>SUM(#REF!)</f>
        <v>#REF!</v>
      </c>
      <c r="E35" s="63"/>
      <c r="F35" s="64"/>
      <c r="G35" s="1"/>
      <c r="I35" s="1"/>
    </row>
    <row r="36" spans="1:9" ht="15.75" customHeight="1" thickBot="1">
      <c r="A36" s="9"/>
      <c r="B36" s="45" t="s">
        <v>83</v>
      </c>
      <c r="C36" s="46"/>
      <c r="D36" s="62" t="e">
        <f>SUM(#REF!)</f>
        <v>#REF!</v>
      </c>
      <c r="E36" s="63"/>
      <c r="F36" s="64"/>
      <c r="G36" s="1"/>
      <c r="I36" s="1"/>
    </row>
    <row r="37" spans="1:9" ht="15.75" customHeight="1" thickBot="1">
      <c r="A37" s="11"/>
      <c r="B37" s="45" t="s">
        <v>84</v>
      </c>
      <c r="C37" s="46"/>
      <c r="D37" s="62" t="e">
        <f>SUM(#REF!)</f>
        <v>#REF!</v>
      </c>
      <c r="E37" s="63"/>
      <c r="F37" s="64"/>
      <c r="G37" s="1"/>
      <c r="I37" s="1"/>
    </row>
    <row r="38" spans="1:9" ht="15.75" customHeight="1" thickBot="1">
      <c r="A38" s="11"/>
      <c r="B38" s="66" t="s">
        <v>85</v>
      </c>
      <c r="C38" s="67"/>
      <c r="D38" s="62" t="e">
        <f>SUM(#REF!)</f>
        <v>#REF!</v>
      </c>
      <c r="E38" s="63"/>
      <c r="F38" s="64"/>
      <c r="G38" s="1"/>
      <c r="I38" s="1"/>
    </row>
    <row r="39" spans="1:9" ht="15.6" thickBot="1">
      <c r="A39" s="47" t="s">
        <v>86</v>
      </c>
      <c r="B39" s="48"/>
      <c r="C39" s="49"/>
      <c r="D39" s="50" t="e">
        <f>SUM(D35:F38)</f>
        <v>#REF!</v>
      </c>
      <c r="E39" s="51"/>
      <c r="F39" s="52"/>
      <c r="G39" s="1"/>
      <c r="I39" s="1"/>
    </row>
    <row r="40" spans="1:9" ht="15.75" customHeight="1" thickBot="1">
      <c r="A40" s="45"/>
      <c r="B40" s="65"/>
      <c r="C40" s="57" t="s">
        <v>60</v>
      </c>
      <c r="D40" s="57"/>
      <c r="E40" s="57"/>
      <c r="F40" s="58"/>
      <c r="G40" s="1"/>
      <c r="I40" s="1"/>
    </row>
    <row r="41" spans="1:9" ht="15">
      <c r="A41" s="5"/>
      <c r="D41" s="68"/>
      <c r="E41" s="68"/>
      <c r="G41" s="1"/>
      <c r="I41" s="1"/>
    </row>
    <row r="42" spans="1:9" ht="15.6" thickBot="1">
      <c r="A42" s="5"/>
      <c r="D42" s="56"/>
      <c r="E42" s="56"/>
      <c r="G42" s="1"/>
      <c r="I42" s="1"/>
    </row>
    <row r="43" spans="1:9" ht="16.5" customHeight="1" thickBot="1">
      <c r="A43" s="7" t="s">
        <v>87</v>
      </c>
      <c r="B43" s="45" t="s">
        <v>88</v>
      </c>
      <c r="C43" s="46"/>
      <c r="D43" s="62" t="e">
        <f>SUM(#REF!)</f>
        <v>#REF!</v>
      </c>
      <c r="E43" s="63"/>
      <c r="F43" s="64"/>
      <c r="G43" s="1"/>
      <c r="I43" s="1"/>
    </row>
    <row r="44" spans="1:9" ht="15.75" customHeight="1" thickBot="1">
      <c r="A44" s="9"/>
      <c r="B44" s="45" t="s">
        <v>89</v>
      </c>
      <c r="C44" s="46"/>
      <c r="D44" s="62" t="e">
        <f>SUM(#REF!)</f>
        <v>#REF!</v>
      </c>
      <c r="E44" s="63"/>
      <c r="F44" s="64"/>
      <c r="G44" s="1"/>
      <c r="I44" s="1"/>
    </row>
    <row r="45" spans="1:9" ht="15.75" customHeight="1" thickBot="1">
      <c r="A45" s="11"/>
      <c r="B45" s="45" t="s">
        <v>90</v>
      </c>
      <c r="C45" s="46"/>
      <c r="D45" s="62" t="e">
        <f>SUM(#REF!)</f>
        <v>#REF!</v>
      </c>
      <c r="E45" s="63"/>
      <c r="F45" s="64"/>
      <c r="G45" s="1"/>
      <c r="I45" s="1"/>
    </row>
    <row r="46" spans="1:9" ht="15.6" thickBot="1">
      <c r="A46" s="11"/>
      <c r="B46" s="45" t="s">
        <v>91</v>
      </c>
      <c r="C46" s="46"/>
      <c r="D46" s="62" t="e">
        <f>SUM(#REF!)</f>
        <v>#REF!</v>
      </c>
      <c r="E46" s="63"/>
      <c r="F46" s="64"/>
      <c r="G46" s="1"/>
      <c r="I46" s="1"/>
    </row>
    <row r="47" spans="1:9" ht="15.6" thickBot="1">
      <c r="A47" s="47" t="s">
        <v>92</v>
      </c>
      <c r="B47" s="48"/>
      <c r="C47" s="49"/>
      <c r="D47" s="50" t="e">
        <f>SUM(D43:F46)</f>
        <v>#REF!</v>
      </c>
      <c r="E47" s="51"/>
      <c r="F47" s="52"/>
      <c r="G47" s="1"/>
      <c r="I47" s="1"/>
    </row>
    <row r="48" spans="1:9" ht="15.75" customHeight="1" thickBot="1">
      <c r="A48" s="45"/>
      <c r="B48" s="65"/>
      <c r="C48" s="57" t="s">
        <v>60</v>
      </c>
      <c r="D48" s="57"/>
      <c r="E48" s="57"/>
      <c r="F48" s="58"/>
      <c r="G48" s="1"/>
      <c r="I48" s="1"/>
    </row>
    <row r="49" spans="1:9" ht="15">
      <c r="A49" s="5"/>
      <c r="D49" s="68"/>
      <c r="E49" s="68"/>
      <c r="G49" s="1"/>
      <c r="I49" s="1"/>
    </row>
    <row r="50" spans="1:9" ht="15.6" thickBot="1">
      <c r="A50" s="5"/>
      <c r="D50" s="56"/>
      <c r="E50" s="56"/>
      <c r="G50" s="1"/>
      <c r="I50" s="1"/>
    </row>
    <row r="51" spans="1:9" ht="16.5" customHeight="1" thickBot="1">
      <c r="A51" s="7" t="s">
        <v>93</v>
      </c>
      <c r="B51" s="45" t="s">
        <v>94</v>
      </c>
      <c r="C51" s="46"/>
      <c r="D51" s="62" t="e">
        <f>SUM(#REF!)</f>
        <v>#REF!</v>
      </c>
      <c r="E51" s="63"/>
      <c r="F51" s="64"/>
      <c r="G51" s="1"/>
      <c r="I51" s="1"/>
    </row>
    <row r="52" spans="1:9" ht="15.6" thickBot="1">
      <c r="A52" s="9"/>
      <c r="B52" s="45" t="s">
        <v>95</v>
      </c>
      <c r="C52" s="46"/>
      <c r="D52" s="62" t="e">
        <f>SUM(#REF!)</f>
        <v>#REF!</v>
      </c>
      <c r="E52" s="63"/>
      <c r="F52" s="64"/>
      <c r="G52" s="1"/>
      <c r="I52" s="1"/>
    </row>
    <row r="53" spans="1:9" ht="15.6" thickBot="1">
      <c r="A53" s="11"/>
      <c r="B53" s="45" t="s">
        <v>96</v>
      </c>
      <c r="C53" s="46"/>
      <c r="D53" s="62" t="e">
        <f>SUM(#REF!)</f>
        <v>#REF!</v>
      </c>
      <c r="E53" s="63"/>
      <c r="F53" s="64"/>
      <c r="G53" s="1"/>
      <c r="I53" s="1"/>
    </row>
    <row r="54" spans="1:9" ht="15.6" thickBot="1">
      <c r="A54" s="11"/>
      <c r="B54" s="66" t="s">
        <v>97</v>
      </c>
      <c r="C54" s="67"/>
      <c r="D54" s="62" t="e">
        <f>SUM(#REF!)</f>
        <v>#REF!</v>
      </c>
      <c r="E54" s="63"/>
      <c r="F54" s="64"/>
      <c r="G54" s="1"/>
      <c r="I54" s="1"/>
    </row>
    <row r="55" spans="1:9" ht="15.6" thickBot="1">
      <c r="A55" s="47" t="s">
        <v>98</v>
      </c>
      <c r="B55" s="48"/>
      <c r="C55" s="49"/>
      <c r="D55" s="50" t="e">
        <f>SUM(D51:F54)</f>
        <v>#REF!</v>
      </c>
      <c r="E55" s="51"/>
      <c r="F55" s="52"/>
      <c r="G55" s="1"/>
      <c r="I55" s="1"/>
    </row>
    <row r="56" spans="1:9" ht="15.75" customHeight="1" thickBot="1">
      <c r="A56" s="45"/>
      <c r="B56" s="65"/>
      <c r="C56" s="57" t="s">
        <v>60</v>
      </c>
      <c r="D56" s="57"/>
      <c r="E56" s="57"/>
      <c r="F56" s="58"/>
      <c r="G56" s="1"/>
      <c r="I56" s="1"/>
    </row>
    <row r="57" spans="1:9" ht="15">
      <c r="A57" s="5"/>
      <c r="D57" s="68"/>
      <c r="E57" s="68"/>
      <c r="G57" s="1"/>
      <c r="I57" s="1"/>
    </row>
    <row r="58" spans="1:9" ht="15.6" thickBot="1">
      <c r="A58" s="3"/>
      <c r="D58" s="2"/>
      <c r="G58" s="1"/>
      <c r="I58" s="1"/>
    </row>
    <row r="59" spans="1:9" ht="16.5" customHeight="1" thickBot="1">
      <c r="A59" s="7" t="s">
        <v>99</v>
      </c>
      <c r="B59" s="45" t="s">
        <v>100</v>
      </c>
      <c r="C59" s="46"/>
      <c r="D59" s="62" t="e">
        <f>SUM(#REF!)</f>
        <v>#REF!</v>
      </c>
      <c r="E59" s="63"/>
      <c r="F59" s="64"/>
      <c r="G59" s="1"/>
      <c r="I59" s="1"/>
    </row>
    <row r="60" spans="1:9" ht="15.75" customHeight="1" thickBot="1">
      <c r="A60" s="9"/>
      <c r="B60" s="45" t="s">
        <v>101</v>
      </c>
      <c r="C60" s="46"/>
      <c r="D60" s="62" t="e">
        <f>SUM(#REF!)</f>
        <v>#REF!</v>
      </c>
      <c r="E60" s="63"/>
      <c r="F60" s="64"/>
      <c r="G60" s="1"/>
      <c r="I60" s="1"/>
    </row>
    <row r="61" spans="1:9" ht="15.75" customHeight="1" thickBot="1">
      <c r="A61" s="19"/>
      <c r="B61" s="45" t="s">
        <v>102</v>
      </c>
      <c r="C61" s="46"/>
      <c r="D61" s="62" t="e">
        <f>SUM(#REF!)</f>
        <v>#REF!</v>
      </c>
      <c r="E61" s="63"/>
      <c r="F61" s="64"/>
      <c r="G61" s="1"/>
      <c r="I61" s="1"/>
    </row>
    <row r="62" spans="1:9" ht="15.6" thickBot="1">
      <c r="A62" s="47" t="s">
        <v>103</v>
      </c>
      <c r="B62" s="48"/>
      <c r="C62" s="49"/>
      <c r="D62" s="50" t="e">
        <f>SUM(D59:F60)</f>
        <v>#REF!</v>
      </c>
      <c r="E62" s="51"/>
      <c r="F62" s="52"/>
      <c r="G62" s="1"/>
      <c r="I62" s="1"/>
    </row>
    <row r="63" spans="1:9" ht="15.75" customHeight="1" thickBot="1">
      <c r="A63" s="45"/>
      <c r="B63" s="65"/>
      <c r="C63" s="57" t="s">
        <v>60</v>
      </c>
      <c r="D63" s="57"/>
      <c r="E63" s="57"/>
      <c r="F63" s="58"/>
      <c r="G63" s="1"/>
      <c r="I63" s="1"/>
    </row>
    <row r="64" spans="1:9" ht="15">
      <c r="A64" s="3"/>
      <c r="D64" s="2"/>
      <c r="G64" s="1"/>
      <c r="I64" s="1"/>
    </row>
    <row r="65" spans="1:9" ht="15.6" thickBot="1">
      <c r="A65" s="3"/>
      <c r="D65" s="56"/>
      <c r="E65" s="56"/>
      <c r="G65" s="1"/>
      <c r="I65" s="1"/>
    </row>
    <row r="66" spans="1:9" ht="15.75" customHeight="1" thickBot="1">
      <c r="A66" s="14" t="s">
        <v>104</v>
      </c>
      <c r="B66" s="45" t="s">
        <v>105</v>
      </c>
      <c r="C66" s="46"/>
      <c r="D66" s="62" t="e">
        <f>SUM(#REF!)</f>
        <v>#REF!</v>
      </c>
      <c r="E66" s="63"/>
      <c r="F66" s="64"/>
      <c r="G66" s="1"/>
      <c r="I66" s="1"/>
    </row>
    <row r="67" spans="1:9" ht="15.75" customHeight="1" thickBot="1">
      <c r="A67" s="9"/>
      <c r="B67" s="45" t="s">
        <v>106</v>
      </c>
      <c r="C67" s="46"/>
      <c r="D67" s="62" t="e">
        <f>SUM(#REF!)</f>
        <v>#REF!</v>
      </c>
      <c r="E67" s="63"/>
      <c r="F67" s="64"/>
      <c r="G67" s="1"/>
      <c r="I67" s="1"/>
    </row>
    <row r="68" spans="1:9" ht="15.75" customHeight="1" thickBot="1">
      <c r="A68" s="11"/>
      <c r="B68" s="45" t="s">
        <v>107</v>
      </c>
      <c r="C68" s="46"/>
      <c r="D68" s="69" t="e">
        <f>SUM(#REF!)</f>
        <v>#REF!</v>
      </c>
      <c r="E68" s="70"/>
      <c r="F68" s="71"/>
      <c r="G68" s="1"/>
      <c r="I68" s="1"/>
    </row>
    <row r="69" spans="1:9" ht="15.6" thickBot="1">
      <c r="A69" s="47" t="s">
        <v>108</v>
      </c>
      <c r="B69" s="48"/>
      <c r="C69" s="49"/>
      <c r="D69" s="50" t="e">
        <f>SUM(D66:F68)</f>
        <v>#REF!</v>
      </c>
      <c r="E69" s="51"/>
      <c r="F69" s="52"/>
      <c r="G69" s="1"/>
      <c r="I69" s="1"/>
    </row>
    <row r="70" spans="1:9" ht="15.75" customHeight="1" thickBot="1">
      <c r="A70" s="45"/>
      <c r="B70" s="65"/>
      <c r="C70" s="57" t="s">
        <v>60</v>
      </c>
      <c r="D70" s="57"/>
      <c r="E70" s="57"/>
      <c r="F70" s="58"/>
      <c r="G70" s="1"/>
      <c r="I70" s="1"/>
    </row>
    <row r="71" spans="1:9" ht="15">
      <c r="A71" s="2"/>
      <c r="B71" s="2"/>
      <c r="C71" s="12"/>
      <c r="D71" s="15"/>
      <c r="E71" s="15"/>
      <c r="F71" s="13"/>
      <c r="G71" s="1"/>
      <c r="I71" s="1"/>
    </row>
    <row r="72" spans="1:9" ht="15.6" thickBot="1">
      <c r="A72" s="3"/>
      <c r="D72" s="56"/>
      <c r="E72" s="56"/>
      <c r="G72" s="1"/>
      <c r="I72" s="1"/>
    </row>
    <row r="73" spans="1:9" ht="28.2" thickBot="1">
      <c r="A73" s="14" t="s">
        <v>109</v>
      </c>
      <c r="B73" s="45" t="s">
        <v>110</v>
      </c>
      <c r="C73" s="46"/>
      <c r="D73" s="62" t="e">
        <f>SUM(#REF!)</f>
        <v>#REF!</v>
      </c>
      <c r="E73" s="63"/>
      <c r="F73" s="64"/>
      <c r="G73" s="1"/>
      <c r="I73" s="1"/>
    </row>
    <row r="74" spans="1:9" ht="15.6" thickBot="1">
      <c r="A74" s="72" t="s">
        <v>111</v>
      </c>
      <c r="B74" s="73"/>
      <c r="C74" s="74"/>
      <c r="D74" s="50" t="e">
        <f>SUM(D73:F73)</f>
        <v>#REF!</v>
      </c>
      <c r="E74" s="51"/>
      <c r="F74" s="52"/>
      <c r="G74" s="1"/>
      <c r="I74" s="1"/>
    </row>
    <row r="75" spans="1:9" ht="15.75" customHeight="1" thickBot="1">
      <c r="A75" s="45"/>
      <c r="B75" s="65"/>
      <c r="C75" s="57" t="s">
        <v>60</v>
      </c>
      <c r="D75" s="57"/>
      <c r="E75" s="57"/>
      <c r="F75" s="58"/>
      <c r="G75" s="1"/>
      <c r="I75" s="1"/>
    </row>
    <row r="76" spans="1:9" ht="15">
      <c r="A76" s="3"/>
      <c r="D76" s="68"/>
      <c r="E76" s="68"/>
      <c r="G76" s="1"/>
      <c r="I76" s="1"/>
    </row>
    <row r="77" spans="1:9" ht="15.6" thickBot="1">
      <c r="A77" s="3"/>
      <c r="D77" s="2"/>
      <c r="G77" s="1"/>
      <c r="I77" s="1"/>
    </row>
    <row r="78" spans="1:9" ht="28.2" thickBot="1">
      <c r="A78" s="14" t="s">
        <v>112</v>
      </c>
      <c r="B78" s="45" t="s">
        <v>113</v>
      </c>
      <c r="C78" s="46"/>
      <c r="D78" s="62" t="e">
        <f>SUM(#REF!)</f>
        <v>#REF!</v>
      </c>
      <c r="E78" s="63"/>
      <c r="F78" s="64"/>
      <c r="G78" s="1"/>
      <c r="I78" s="1"/>
    </row>
    <row r="79" spans="1:9" ht="15.6" thickBot="1">
      <c r="A79" s="16"/>
      <c r="B79" s="45" t="s">
        <v>114</v>
      </c>
      <c r="C79" s="46"/>
      <c r="D79" s="62" t="e">
        <f>SUM(#REF!)</f>
        <v>#REF!</v>
      </c>
      <c r="E79" s="63"/>
      <c r="F79" s="64"/>
      <c r="G79" s="1"/>
      <c r="I79" s="1"/>
    </row>
    <row r="80" spans="1:9" ht="15.6" thickBot="1">
      <c r="A80" s="47" t="s">
        <v>115</v>
      </c>
      <c r="B80" s="48"/>
      <c r="C80" s="49"/>
      <c r="D80" s="50" t="e">
        <f>SUM(D78:F79)</f>
        <v>#REF!</v>
      </c>
      <c r="E80" s="51"/>
      <c r="F80" s="52"/>
      <c r="G80" s="1"/>
      <c r="I80" s="1"/>
    </row>
    <row r="81" spans="1:9" ht="15.75" customHeight="1" thickBot="1">
      <c r="A81" s="45"/>
      <c r="B81" s="65"/>
      <c r="C81" s="57" t="s">
        <v>60</v>
      </c>
      <c r="D81" s="57"/>
      <c r="E81" s="57"/>
      <c r="F81" s="58"/>
      <c r="G81" s="1"/>
      <c r="I81" s="1"/>
    </row>
    <row r="82" spans="1:9" ht="15">
      <c r="A82" s="2"/>
      <c r="B82" s="2"/>
      <c r="C82" s="2"/>
      <c r="D82" s="2"/>
      <c r="G82" s="1"/>
      <c r="I82" s="1"/>
    </row>
    <row r="83" spans="1:9" ht="13.8" thickBot="1">
      <c r="F83" s="1"/>
      <c r="H83" s="1"/>
    </row>
    <row r="84" spans="1:9" ht="28.2" thickBot="1">
      <c r="A84" s="14" t="s">
        <v>116</v>
      </c>
      <c r="B84" s="45" t="s">
        <v>117</v>
      </c>
      <c r="C84" s="46"/>
      <c r="D84" s="62" t="e">
        <f>SUM(#REF!)</f>
        <v>#REF!</v>
      </c>
      <c r="E84" s="63"/>
      <c r="F84" s="64"/>
      <c r="G84" s="1"/>
      <c r="I84" s="1"/>
    </row>
    <row r="85" spans="1:9" ht="15.6" thickBot="1">
      <c r="A85" s="72" t="s">
        <v>118</v>
      </c>
      <c r="B85" s="73"/>
      <c r="C85" s="74"/>
      <c r="D85" s="50" t="e">
        <f>SUM(D84:F84)</f>
        <v>#REF!</v>
      </c>
      <c r="E85" s="51"/>
      <c r="F85" s="52"/>
      <c r="G85" s="1"/>
      <c r="I85" s="1"/>
    </row>
    <row r="86" spans="1:9" ht="15.75" customHeight="1" thickBot="1">
      <c r="A86" s="45"/>
      <c r="B86" s="65"/>
      <c r="C86" s="57" t="s">
        <v>60</v>
      </c>
      <c r="D86" s="57"/>
      <c r="E86" s="57"/>
      <c r="F86" s="58"/>
      <c r="G86" s="1"/>
      <c r="I86" s="1"/>
    </row>
    <row r="87" spans="1:9">
      <c r="F87" s="1"/>
      <c r="H87" s="1"/>
    </row>
    <row r="88" spans="1:9" ht="13.8" thickBot="1">
      <c r="F88" s="1"/>
      <c r="H88" s="1"/>
    </row>
    <row r="89" spans="1:9" ht="15.75" customHeight="1" thickBot="1">
      <c r="A89" s="14" t="s">
        <v>119</v>
      </c>
      <c r="B89" s="45" t="s">
        <v>120</v>
      </c>
      <c r="C89" s="46"/>
      <c r="D89" s="62" t="e">
        <f>SUM(#REF!)</f>
        <v>#REF!</v>
      </c>
      <c r="E89" s="63"/>
      <c r="F89" s="64"/>
      <c r="G89" s="1"/>
      <c r="I89" s="1"/>
    </row>
    <row r="90" spans="1:9" ht="15.6" thickBot="1">
      <c r="A90" s="72" t="s">
        <v>121</v>
      </c>
      <c r="B90" s="73"/>
      <c r="C90" s="74"/>
      <c r="D90" s="50" t="e">
        <f>SUM(D89:F89)</f>
        <v>#REF!</v>
      </c>
      <c r="E90" s="51"/>
      <c r="F90" s="52"/>
      <c r="G90" s="1"/>
      <c r="I90" s="1"/>
    </row>
    <row r="91" spans="1:9" ht="15.75" customHeight="1" thickBot="1">
      <c r="A91" s="45"/>
      <c r="B91" s="65"/>
      <c r="C91" s="57" t="s">
        <v>60</v>
      </c>
      <c r="D91" s="57"/>
      <c r="E91" s="57"/>
      <c r="F91" s="58"/>
      <c r="G91" s="1"/>
      <c r="I91" s="1"/>
    </row>
    <row r="92" spans="1:9" ht="13.8" thickBot="1">
      <c r="F92" s="1"/>
      <c r="H92" s="1"/>
    </row>
    <row r="93" spans="1:9" ht="18" thickBot="1">
      <c r="A93" s="78" t="s">
        <v>122</v>
      </c>
      <c r="B93" s="79"/>
      <c r="C93" s="80" t="e">
        <f>SUM(D10:F10,D17:F17,D25:F25,D39:F39,D47:F47,D55:F55,D62:F62,D69:F69,D74:F74,D80:F80,D85:F85,D90:F90)</f>
        <v>#REF!</v>
      </c>
      <c r="D93" s="81"/>
      <c r="E93" s="81"/>
      <c r="F93" s="82"/>
      <c r="H93" s="1"/>
    </row>
  </sheetData>
  <customSheetViews>
    <customSheetView guid="{1E7A93E7-FEC9-456F-A9A3-A8E30EC8F08F}" state="hidden">
      <selection activeCell="I8" sqref="I8"/>
      <pageMargins left="0" right="0" top="0" bottom="0" header="0" footer="0"/>
    </customSheetView>
  </customSheetViews>
  <mergeCells count="141">
    <mergeCell ref="A93:B93"/>
    <mergeCell ref="A6:B6"/>
    <mergeCell ref="C6:F6"/>
    <mergeCell ref="B28:C28"/>
    <mergeCell ref="D28:F28"/>
    <mergeCell ref="B29:C29"/>
    <mergeCell ref="D29:F29"/>
    <mergeCell ref="B61:C61"/>
    <mergeCell ref="D61:F61"/>
    <mergeCell ref="B30:C30"/>
    <mergeCell ref="D30:F30"/>
    <mergeCell ref="C93:F93"/>
    <mergeCell ref="B89:C89"/>
    <mergeCell ref="D89:F89"/>
    <mergeCell ref="A90:C90"/>
    <mergeCell ref="D42:E42"/>
    <mergeCell ref="D41:E41"/>
    <mergeCell ref="B45:C45"/>
    <mergeCell ref="B9:C9"/>
    <mergeCell ref="A11:B11"/>
    <mergeCell ref="D16:F16"/>
    <mergeCell ref="D9:F9"/>
    <mergeCell ref="D23:F23"/>
    <mergeCell ref="B23:C23"/>
    <mergeCell ref="B4:C4"/>
    <mergeCell ref="D4:F4"/>
    <mergeCell ref="A5:C5"/>
    <mergeCell ref="D5:F5"/>
    <mergeCell ref="B16:C16"/>
    <mergeCell ref="D17:F17"/>
    <mergeCell ref="D90:F90"/>
    <mergeCell ref="A91:B91"/>
    <mergeCell ref="C91:F91"/>
    <mergeCell ref="D37:F37"/>
    <mergeCell ref="A40:B40"/>
    <mergeCell ref="D36:F36"/>
    <mergeCell ref="D38:F38"/>
    <mergeCell ref="B36:C36"/>
    <mergeCell ref="D35:F35"/>
    <mergeCell ref="A39:C39"/>
    <mergeCell ref="B38:C38"/>
    <mergeCell ref="B35:C35"/>
    <mergeCell ref="B53:C53"/>
    <mergeCell ref="B52:C52"/>
    <mergeCell ref="D53:F53"/>
    <mergeCell ref="A48:B48"/>
    <mergeCell ref="D65:E65"/>
    <mergeCell ref="C75:F75"/>
    <mergeCell ref="D22:F22"/>
    <mergeCell ref="D15:F15"/>
    <mergeCell ref="B15:C15"/>
    <mergeCell ref="D14:F14"/>
    <mergeCell ref="C11:F11"/>
    <mergeCell ref="D43:F43"/>
    <mergeCell ref="A26:B26"/>
    <mergeCell ref="B22:C22"/>
    <mergeCell ref="D21:F21"/>
    <mergeCell ref="B24:C24"/>
    <mergeCell ref="D27:E27"/>
    <mergeCell ref="A86:B86"/>
    <mergeCell ref="C86:F86"/>
    <mergeCell ref="B78:C78"/>
    <mergeCell ref="D78:F78"/>
    <mergeCell ref="B79:C79"/>
    <mergeCell ref="D79:F79"/>
    <mergeCell ref="A81:B81"/>
    <mergeCell ref="D84:F84"/>
    <mergeCell ref="D80:F80"/>
    <mergeCell ref="C81:F81"/>
    <mergeCell ref="B84:C84"/>
    <mergeCell ref="D85:F85"/>
    <mergeCell ref="A80:C80"/>
    <mergeCell ref="A85:C85"/>
    <mergeCell ref="A62:C62"/>
    <mergeCell ref="A63:B63"/>
    <mergeCell ref="C63:F63"/>
    <mergeCell ref="D67:F67"/>
    <mergeCell ref="D66:F66"/>
    <mergeCell ref="D62:F62"/>
    <mergeCell ref="A70:B70"/>
    <mergeCell ref="D76:E76"/>
    <mergeCell ref="C70:F70"/>
    <mergeCell ref="B66:C66"/>
    <mergeCell ref="D68:F68"/>
    <mergeCell ref="D69:F69"/>
    <mergeCell ref="A69:C69"/>
    <mergeCell ref="B67:C67"/>
    <mergeCell ref="D72:E72"/>
    <mergeCell ref="D74:F74"/>
    <mergeCell ref="A75:B75"/>
    <mergeCell ref="A74:C74"/>
    <mergeCell ref="B73:C73"/>
    <mergeCell ref="D73:F73"/>
    <mergeCell ref="B68:C68"/>
    <mergeCell ref="B44:C44"/>
    <mergeCell ref="A56:B56"/>
    <mergeCell ref="A55:C55"/>
    <mergeCell ref="D47:F47"/>
    <mergeCell ref="C48:F48"/>
    <mergeCell ref="D44:F44"/>
    <mergeCell ref="B46:C46"/>
    <mergeCell ref="D51:F51"/>
    <mergeCell ref="D49:E49"/>
    <mergeCell ref="A47:C47"/>
    <mergeCell ref="D54:F54"/>
    <mergeCell ref="D45:F45"/>
    <mergeCell ref="D46:F46"/>
    <mergeCell ref="D60:F60"/>
    <mergeCell ref="D50:E50"/>
    <mergeCell ref="B59:C59"/>
    <mergeCell ref="B60:C60"/>
    <mergeCell ref="D55:F55"/>
    <mergeCell ref="B54:C54"/>
    <mergeCell ref="C56:F56"/>
    <mergeCell ref="D59:F59"/>
    <mergeCell ref="D57:E57"/>
    <mergeCell ref="D52:F52"/>
    <mergeCell ref="A2:I2"/>
    <mergeCell ref="B51:C51"/>
    <mergeCell ref="A17:C17"/>
    <mergeCell ref="D10:F10"/>
    <mergeCell ref="B14:C14"/>
    <mergeCell ref="A10:C10"/>
    <mergeCell ref="D34:E34"/>
    <mergeCell ref="C32:F32"/>
    <mergeCell ref="A31:C31"/>
    <mergeCell ref="D25:F25"/>
    <mergeCell ref="B43:C43"/>
    <mergeCell ref="C40:F40"/>
    <mergeCell ref="B8:C8"/>
    <mergeCell ref="D8:F8"/>
    <mergeCell ref="A25:C25"/>
    <mergeCell ref="B21:C21"/>
    <mergeCell ref="A18:B18"/>
    <mergeCell ref="C18:F18"/>
    <mergeCell ref="D31:F31"/>
    <mergeCell ref="A32:B32"/>
    <mergeCell ref="D24:F24"/>
    <mergeCell ref="C26:F26"/>
    <mergeCell ref="B37:C37"/>
    <mergeCell ref="D39:F3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D8CF32-6E11-4842-B9FD-F58E6127CD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08F8B7-11F8-4ED6-8867-2D274B0FA8B2}">
  <ds:schemaRefs>
    <ds:schemaRef ds:uri="http://purl.org/dc/terms/"/>
    <ds:schemaRef ds:uri="ef864357-22d8-4ada-995b-c8f2559afccb"/>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5e0e01d7-26dc-413c-9c6d-bf40204a64c5"/>
    <ds:schemaRef ds:uri="http://www.w3.org/XML/1998/namespace"/>
    <ds:schemaRef ds:uri="http://purl.org/dc/dcmitype/"/>
  </ds:schemaRefs>
</ds:datastoreItem>
</file>

<file path=customXml/itemProps3.xml><?xml version="1.0" encoding="utf-8"?>
<ds:datastoreItem xmlns:ds="http://schemas.openxmlformats.org/officeDocument/2006/customXml" ds:itemID="{795321BF-4518-4722-A3A1-B2D39EE07F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Rate Sheet</vt:lpstr>
      <vt:lpstr>Summary</vt:lpstr>
      <vt:lpstr>'Rate Sheet'!Print_Area</vt:lpstr>
    </vt:vector>
  </TitlesOfParts>
  <Manager/>
  <Company>CA Department of Corrections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CONRR</dc:creator>
  <cp:keywords/>
  <dc:description/>
  <cp:lastModifiedBy>Mendoza, Jessica@CDCR</cp:lastModifiedBy>
  <cp:revision/>
  <cp:lastPrinted>2026-07-20T16:39:04Z</cp:lastPrinted>
  <dcterms:created xsi:type="dcterms:W3CDTF">2005-06-13T22:54:35Z</dcterms:created>
  <dcterms:modified xsi:type="dcterms:W3CDTF">2026-08-10T20:24:04Z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