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alnice.botha\Downloads\Addendum 5\"/>
    </mc:Choice>
  </mc:AlternateContent>
  <xr:revisionPtr revIDLastSave="0" documentId="13_ncr:1_{EAE25587-91E5-4388-A498-737924AC2C2D}" xr6:coauthVersionLast="47" xr6:coauthVersionMax="47" xr10:uidLastSave="{00000000-0000-0000-0000-000000000000}"/>
  <bookViews>
    <workbookView xWindow="-108" yWindow="-108" windowWidth="30936" windowHeight="16776" tabRatio="807" xr2:uid="{6C887C8E-F74C-4592-B50E-A8679BF25A23}"/>
  </bookViews>
  <sheets>
    <sheet name="Instructions" sheetId="7" r:id="rId1"/>
    <sheet name="Summary Cost" sheetId="3" r:id="rId2"/>
    <sheet name="A. M&amp;O Services" sheetId="1" r:id="rId3"/>
    <sheet name="B. Hourly Rates" sheetId="11" r:id="rId4"/>
    <sheet name="C. Current SF License Count" sheetId="2" r:id="rId5"/>
    <sheet name="D. Expanded SF License Count" sheetId="4" r:id="rId6"/>
    <sheet name="E. Reduced SF License Count" sheetId="10" r:id="rId7"/>
    <sheet name="F. SystemImprovementActivities" sheetId="6" r:id="rId8"/>
  </sheets>
  <definedNames>
    <definedName name="_xlnm.Print_Area" localSheetId="2">'A. M&amp;O Services'!$A$1:$J$32</definedName>
    <definedName name="_xlnm.Print_Area" localSheetId="4">'C. Current SF License Count'!$A$1:$R$55</definedName>
    <definedName name="_xlnm.Print_Area" localSheetId="5">'D. Expanded SF License Count'!$A$1:$AC$51</definedName>
    <definedName name="_xlnm.Print_Area" localSheetId="6">'E. Reduced SF License Count'!$A$1:$V$39</definedName>
    <definedName name="_xlnm.Print_Area" localSheetId="1">'Summary Cost'!$A$1:$E$21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4" i="2" l="1"/>
  <c r="N44" i="2"/>
  <c r="H44" i="2"/>
  <c r="E44" i="2"/>
  <c r="Q35" i="10"/>
  <c r="Q34" i="10"/>
  <c r="Q33" i="10"/>
  <c r="Q32" i="10"/>
  <c r="Q31" i="10"/>
  <c r="Q30" i="10"/>
  <c r="Q29" i="10"/>
  <c r="Q28" i="10"/>
  <c r="N35" i="10"/>
  <c r="N34" i="10"/>
  <c r="N33" i="10"/>
  <c r="N32" i="10"/>
  <c r="N31" i="10"/>
  <c r="N30" i="10"/>
  <c r="N29" i="10"/>
  <c r="N28" i="10"/>
  <c r="Q24" i="10"/>
  <c r="Q23" i="10"/>
  <c r="Q22" i="10"/>
  <c r="Q21" i="10"/>
  <c r="Q20" i="10"/>
  <c r="Q19" i="10"/>
  <c r="Q18" i="10"/>
  <c r="Q17" i="10"/>
  <c r="N24" i="10"/>
  <c r="N23" i="10"/>
  <c r="N22" i="10"/>
  <c r="N21" i="10"/>
  <c r="N20" i="10"/>
  <c r="N19" i="10"/>
  <c r="N18" i="10"/>
  <c r="N17" i="10"/>
  <c r="Q13" i="10"/>
  <c r="Q12" i="10"/>
  <c r="Q11" i="10"/>
  <c r="Q10" i="10"/>
  <c r="Q9" i="10"/>
  <c r="Q8" i="10"/>
  <c r="Q7" i="10"/>
  <c r="Q6" i="10"/>
  <c r="N13" i="10"/>
  <c r="N12" i="10"/>
  <c r="N11" i="10"/>
  <c r="N10" i="10"/>
  <c r="N9" i="10"/>
  <c r="N8" i="10"/>
  <c r="N7" i="10"/>
  <c r="N6" i="10"/>
  <c r="H24" i="10"/>
  <c r="H23" i="10"/>
  <c r="H22" i="10"/>
  <c r="H21" i="10"/>
  <c r="H20" i="10"/>
  <c r="H19" i="10"/>
  <c r="H18" i="10"/>
  <c r="H17" i="10"/>
  <c r="H35" i="10"/>
  <c r="H34" i="10"/>
  <c r="H33" i="10"/>
  <c r="H32" i="10"/>
  <c r="H31" i="10"/>
  <c r="H30" i="10"/>
  <c r="H29" i="10"/>
  <c r="H28" i="10"/>
  <c r="E35" i="10"/>
  <c r="E34" i="10"/>
  <c r="J34" i="10" s="1"/>
  <c r="E33" i="10"/>
  <c r="J33" i="10" s="1"/>
  <c r="E32" i="10"/>
  <c r="E31" i="10"/>
  <c r="E30" i="10"/>
  <c r="J30" i="10" s="1"/>
  <c r="E29" i="10"/>
  <c r="E28" i="10"/>
  <c r="E24" i="10"/>
  <c r="E23" i="10"/>
  <c r="J23" i="10" s="1"/>
  <c r="E22" i="10"/>
  <c r="J22" i="10" s="1"/>
  <c r="E21" i="10"/>
  <c r="J21" i="10" s="1"/>
  <c r="E20" i="10"/>
  <c r="J20" i="10" s="1"/>
  <c r="E19" i="10"/>
  <c r="E18" i="10"/>
  <c r="E17" i="10"/>
  <c r="H13" i="10"/>
  <c r="H12" i="10"/>
  <c r="E13" i="10"/>
  <c r="E12" i="10"/>
  <c r="Q35" i="4"/>
  <c r="Q34" i="4"/>
  <c r="Q33" i="4"/>
  <c r="Q32" i="4"/>
  <c r="Q31" i="4"/>
  <c r="Q30" i="4"/>
  <c r="Q29" i="4"/>
  <c r="Q28" i="4"/>
  <c r="N35" i="4"/>
  <c r="N34" i="4"/>
  <c r="N33" i="4"/>
  <c r="N32" i="4"/>
  <c r="N31" i="4"/>
  <c r="N30" i="4"/>
  <c r="N29" i="4"/>
  <c r="N28" i="4"/>
  <c r="H35" i="4"/>
  <c r="H34" i="4"/>
  <c r="H33" i="4"/>
  <c r="H32" i="4"/>
  <c r="H31" i="4"/>
  <c r="H30" i="4"/>
  <c r="H29" i="4"/>
  <c r="H28" i="4"/>
  <c r="E35" i="4"/>
  <c r="E34" i="4"/>
  <c r="J34" i="4" s="1"/>
  <c r="E33" i="4"/>
  <c r="E32" i="4"/>
  <c r="J32" i="4" s="1"/>
  <c r="E31" i="4"/>
  <c r="E30" i="4"/>
  <c r="J30" i="4" s="1"/>
  <c r="E29" i="4"/>
  <c r="E28" i="4"/>
  <c r="J28" i="4" s="1"/>
  <c r="E24" i="4"/>
  <c r="Q13" i="4"/>
  <c r="Q12" i="4"/>
  <c r="N13" i="4"/>
  <c r="N12" i="4"/>
  <c r="N24" i="4"/>
  <c r="Q24" i="4"/>
  <c r="H24" i="4"/>
  <c r="H13" i="4"/>
  <c r="H12" i="4"/>
  <c r="E13" i="4"/>
  <c r="E12" i="4"/>
  <c r="H11" i="10"/>
  <c r="E11" i="10"/>
  <c r="H10" i="10"/>
  <c r="E10" i="10"/>
  <c r="H9" i="10"/>
  <c r="E9" i="10"/>
  <c r="H8" i="10"/>
  <c r="E8" i="10"/>
  <c r="H7" i="10"/>
  <c r="E7" i="10"/>
  <c r="H6" i="10"/>
  <c r="E6" i="10"/>
  <c r="J31" i="10" l="1"/>
  <c r="J24" i="10"/>
  <c r="J13" i="10"/>
  <c r="J33" i="4"/>
  <c r="J32" i="10"/>
  <c r="J35" i="10"/>
  <c r="J17" i="10"/>
  <c r="J19" i="10"/>
  <c r="J12" i="4"/>
  <c r="J12" i="10"/>
  <c r="J11" i="10"/>
  <c r="Q14" i="10"/>
  <c r="J29" i="4"/>
  <c r="J35" i="4"/>
  <c r="E36" i="10"/>
  <c r="N25" i="10"/>
  <c r="Q36" i="10"/>
  <c r="H36" i="10"/>
  <c r="J28" i="10"/>
  <c r="J24" i="4"/>
  <c r="J31" i="4"/>
  <c r="H36" i="4"/>
  <c r="Q36" i="4"/>
  <c r="N36" i="10"/>
  <c r="J29" i="10"/>
  <c r="Q25" i="10"/>
  <c r="J18" i="10"/>
  <c r="H14" i="10"/>
  <c r="N36" i="4"/>
  <c r="J44" i="2"/>
  <c r="E14" i="10"/>
  <c r="E25" i="10"/>
  <c r="H25" i="10"/>
  <c r="N14" i="10"/>
  <c r="J9" i="10"/>
  <c r="J8" i="10"/>
  <c r="J10" i="10"/>
  <c r="J7" i="10"/>
  <c r="E36" i="4"/>
  <c r="J13" i="4"/>
  <c r="J6" i="10"/>
  <c r="J36" i="4" l="1"/>
  <c r="J36" i="10"/>
  <c r="J25" i="10"/>
  <c r="J14" i="10"/>
  <c r="C6" i="3"/>
  <c r="C9" i="3" s="1"/>
  <c r="C19" i="6" l="1"/>
  <c r="C50" i="6"/>
  <c r="C34" i="6"/>
  <c r="E17" i="2"/>
  <c r="H17" i="2"/>
  <c r="N17" i="2"/>
  <c r="Q17" i="2"/>
  <c r="E16" i="2"/>
  <c r="H16" i="2"/>
  <c r="N16" i="2"/>
  <c r="Q16" i="2"/>
  <c r="E22" i="4"/>
  <c r="H22" i="4"/>
  <c r="N22" i="4"/>
  <c r="Q22" i="4"/>
  <c r="E21" i="4"/>
  <c r="H21" i="4"/>
  <c r="N21" i="4"/>
  <c r="Q21" i="4"/>
  <c r="C51" i="6" l="1"/>
  <c r="B7" i="3" s="1"/>
  <c r="J21" i="4"/>
  <c r="J22" i="4"/>
  <c r="J16" i="2"/>
  <c r="J17" i="2"/>
  <c r="Q23" i="4"/>
  <c r="N23" i="4"/>
  <c r="H23" i="4"/>
  <c r="E23" i="4"/>
  <c r="Q20" i="4"/>
  <c r="N20" i="4"/>
  <c r="H20" i="4"/>
  <c r="E20" i="4"/>
  <c r="Q19" i="4"/>
  <c r="N19" i="4"/>
  <c r="H19" i="4"/>
  <c r="E19" i="4"/>
  <c r="Q18" i="4"/>
  <c r="N18" i="4"/>
  <c r="H18" i="4"/>
  <c r="E18" i="4"/>
  <c r="Q17" i="4"/>
  <c r="N17" i="4"/>
  <c r="H17" i="4"/>
  <c r="E17" i="4"/>
  <c r="Q11" i="4"/>
  <c r="N11" i="4"/>
  <c r="H11" i="4"/>
  <c r="E11" i="4"/>
  <c r="Q10" i="4"/>
  <c r="N10" i="4"/>
  <c r="H10" i="4"/>
  <c r="E10" i="4"/>
  <c r="Q9" i="4"/>
  <c r="N9" i="4"/>
  <c r="H9" i="4"/>
  <c r="E9" i="4"/>
  <c r="Q8" i="4"/>
  <c r="N8" i="4"/>
  <c r="H8" i="4"/>
  <c r="E8" i="4"/>
  <c r="Q7" i="4"/>
  <c r="N7" i="4"/>
  <c r="H7" i="4"/>
  <c r="E7" i="4"/>
  <c r="Q6" i="4"/>
  <c r="N6" i="4"/>
  <c r="H6" i="4"/>
  <c r="E6" i="4"/>
  <c r="Q43" i="2"/>
  <c r="Q42" i="2"/>
  <c r="Q41" i="2"/>
  <c r="Q40" i="2"/>
  <c r="Q39" i="2"/>
  <c r="Q38" i="2"/>
  <c r="Q37" i="2"/>
  <c r="Q36" i="2"/>
  <c r="Q35" i="2"/>
  <c r="Q34" i="2"/>
  <c r="Q33" i="2"/>
  <c r="Q32" i="2"/>
  <c r="Q31" i="2"/>
  <c r="Q30" i="2"/>
  <c r="Q29" i="2"/>
  <c r="Q28" i="2"/>
  <c r="Q27" i="2"/>
  <c r="Q26" i="2"/>
  <c r="Q25" i="2"/>
  <c r="Q24" i="2"/>
  <c r="Q23" i="2"/>
  <c r="Q22" i="2"/>
  <c r="Q21" i="2"/>
  <c r="Q20" i="2"/>
  <c r="Q19" i="2"/>
  <c r="Q18" i="2"/>
  <c r="Q15" i="2"/>
  <c r="Q14" i="2"/>
  <c r="Q13" i="2"/>
  <c r="Q12" i="2"/>
  <c r="Q11" i="2"/>
  <c r="Q10" i="2"/>
  <c r="Q9" i="2"/>
  <c r="N41" i="2"/>
  <c r="N40" i="2"/>
  <c r="N39" i="2"/>
  <c r="N38" i="2"/>
  <c r="N37" i="2"/>
  <c r="N36" i="2"/>
  <c r="N35" i="2"/>
  <c r="N34" i="2"/>
  <c r="N33" i="2"/>
  <c r="N32" i="2"/>
  <c r="N31" i="2"/>
  <c r="N30" i="2"/>
  <c r="N29" i="2"/>
  <c r="N28" i="2"/>
  <c r="N27" i="2"/>
  <c r="N26" i="2"/>
  <c r="N25" i="2"/>
  <c r="N24" i="2"/>
  <c r="N23" i="2"/>
  <c r="N22" i="2"/>
  <c r="N21" i="2"/>
  <c r="N20" i="2"/>
  <c r="N19" i="2"/>
  <c r="N18" i="2"/>
  <c r="N15" i="2"/>
  <c r="N14" i="2"/>
  <c r="N13" i="2"/>
  <c r="N12" i="2"/>
  <c r="N11" i="2"/>
  <c r="N10" i="2"/>
  <c r="N9" i="2"/>
  <c r="N8" i="2"/>
  <c r="H40" i="2"/>
  <c r="H39" i="2"/>
  <c r="H38" i="2"/>
  <c r="H37" i="2"/>
  <c r="H36" i="2"/>
  <c r="H35" i="2"/>
  <c r="H34" i="2"/>
  <c r="H33" i="2"/>
  <c r="H32" i="2"/>
  <c r="H31" i="2"/>
  <c r="H30" i="2"/>
  <c r="H29" i="2"/>
  <c r="H28" i="2"/>
  <c r="H27" i="2"/>
  <c r="H26" i="2"/>
  <c r="H25" i="2"/>
  <c r="H24" i="2"/>
  <c r="H23" i="2"/>
  <c r="H15" i="2"/>
  <c r="H10" i="2"/>
  <c r="E40" i="2"/>
  <c r="E39" i="2"/>
  <c r="E38" i="2"/>
  <c r="E37" i="2"/>
  <c r="E36" i="2"/>
  <c r="E35" i="2"/>
  <c r="E34" i="2"/>
  <c r="E33" i="2"/>
  <c r="J33" i="2" s="1"/>
  <c r="E32" i="2"/>
  <c r="J32" i="2" s="1"/>
  <c r="E31" i="2"/>
  <c r="E30" i="2"/>
  <c r="E29" i="2"/>
  <c r="E28" i="2"/>
  <c r="E27" i="2"/>
  <c r="E26" i="2"/>
  <c r="J26" i="2" s="1"/>
  <c r="E25" i="2"/>
  <c r="J25" i="2" s="1"/>
  <c r="E24" i="2"/>
  <c r="J24" i="2" s="1"/>
  <c r="E23" i="2"/>
  <c r="E22" i="2"/>
  <c r="E15" i="2"/>
  <c r="E10" i="2"/>
  <c r="E18" i="2"/>
  <c r="H18" i="2"/>
  <c r="E19" i="2"/>
  <c r="H19" i="2"/>
  <c r="N14" i="4" l="1"/>
  <c r="E25" i="4"/>
  <c r="Q25" i="4"/>
  <c r="H25" i="4"/>
  <c r="Q14" i="4"/>
  <c r="H14" i="4"/>
  <c r="J31" i="2"/>
  <c r="J39" i="2"/>
  <c r="J35" i="2"/>
  <c r="J10" i="2"/>
  <c r="J28" i="2"/>
  <c r="J36" i="2"/>
  <c r="J37" i="2"/>
  <c r="J30" i="2"/>
  <c r="E14" i="4"/>
  <c r="N25" i="4"/>
  <c r="J18" i="4"/>
  <c r="J20" i="4"/>
  <c r="J40" i="2"/>
  <c r="J38" i="2"/>
  <c r="J34" i="2"/>
  <c r="J29" i="2"/>
  <c r="J27" i="2"/>
  <c r="J23" i="2"/>
  <c r="J15" i="2"/>
  <c r="J6" i="4"/>
  <c r="J8" i="4"/>
  <c r="J10" i="4"/>
  <c r="J7" i="4"/>
  <c r="J9" i="4"/>
  <c r="J11" i="4"/>
  <c r="J17" i="4"/>
  <c r="J19" i="4"/>
  <c r="J23" i="4"/>
  <c r="J19" i="2"/>
  <c r="J18" i="2"/>
  <c r="N43" i="2"/>
  <c r="H43" i="2"/>
  <c r="E43" i="2"/>
  <c r="J43" i="2" s="1"/>
  <c r="N42" i="2"/>
  <c r="H42" i="2"/>
  <c r="E42" i="2"/>
  <c r="J42" i="2" s="1"/>
  <c r="H41" i="2"/>
  <c r="E41" i="2"/>
  <c r="H22" i="2"/>
  <c r="J22" i="2" s="1"/>
  <c r="H21" i="2"/>
  <c r="E21" i="2"/>
  <c r="J21" i="2" s="1"/>
  <c r="H20" i="2"/>
  <c r="E20" i="2"/>
  <c r="J20" i="2" s="1"/>
  <c r="H14" i="2"/>
  <c r="E14" i="2"/>
  <c r="J14" i="2" s="1"/>
  <c r="H13" i="2"/>
  <c r="E13" i="2"/>
  <c r="J13" i="2" s="1"/>
  <c r="H12" i="2"/>
  <c r="E12" i="2"/>
  <c r="H11" i="2"/>
  <c r="E11" i="2"/>
  <c r="J11" i="2" s="1"/>
  <c r="H9" i="2"/>
  <c r="E9" i="2"/>
  <c r="J9" i="2" s="1"/>
  <c r="Q8" i="2"/>
  <c r="H8" i="2"/>
  <c r="E8" i="2"/>
  <c r="Q7" i="2"/>
  <c r="N7" i="2"/>
  <c r="H7" i="2"/>
  <c r="E7" i="2"/>
  <c r="J7" i="2" s="1"/>
  <c r="Q6" i="2"/>
  <c r="N6" i="2"/>
  <c r="H6" i="2"/>
  <c r="E6" i="2"/>
  <c r="Q5" i="2"/>
  <c r="N5" i="2"/>
  <c r="H5" i="2"/>
  <c r="E5" i="2"/>
  <c r="J5" i="2" s="1"/>
  <c r="H23" i="1"/>
  <c r="D6" i="3" s="1"/>
  <c r="D10" i="3" s="1"/>
  <c r="G23" i="1"/>
  <c r="E23" i="1"/>
  <c r="D23" i="1"/>
  <c r="J12" i="2" l="1"/>
  <c r="J6" i="2"/>
  <c r="J41" i="2"/>
  <c r="J8" i="2"/>
  <c r="J14" i="4"/>
  <c r="J25" i="4"/>
  <c r="E25" i="1"/>
  <c r="G27" i="1"/>
  <c r="N46" i="2"/>
  <c r="C12" i="3" s="1"/>
  <c r="C14" i="3" s="1"/>
  <c r="Q46" i="2"/>
  <c r="D12" i="3" s="1"/>
  <c r="D15" i="3" s="1"/>
  <c r="H46" i="2"/>
  <c r="E46" i="2"/>
  <c r="G29" i="1" l="1"/>
  <c r="B6" i="3"/>
  <c r="J46" i="2"/>
  <c r="B12" i="3" s="1"/>
  <c r="B13" i="3" s="1"/>
  <c r="D16" i="3" s="1"/>
  <c r="B8" i="3" l="1"/>
  <c r="D11" i="3" s="1"/>
  <c r="D20" i="3" s="1"/>
</calcChain>
</file>

<file path=xl/sharedStrings.xml><?xml version="1.0" encoding="utf-8"?>
<sst xmlns="http://schemas.openxmlformats.org/spreadsheetml/2006/main" count="323" uniqueCount="182">
  <si>
    <t>Bidder</t>
  </si>
  <si>
    <t>&lt;Insert Bidder Name in Instructions worksheet&gt;</t>
  </si>
  <si>
    <t xml:space="preserve">Worksheet </t>
  </si>
  <si>
    <t>Instructions</t>
  </si>
  <si>
    <t>This worksheet provides instructions for how to fill out this Cost Workbook.
Enter name of Bidding Company in cell B2.</t>
  </si>
  <si>
    <t>Summary Cost</t>
  </si>
  <si>
    <t>A. M&amp;O Services</t>
  </si>
  <si>
    <t>B. Hourly Rates</t>
  </si>
  <si>
    <t>C. Current SF License Count</t>
  </si>
  <si>
    <t>D. Expanded SF License Count</t>
  </si>
  <si>
    <t>E. Reduced SF License Count</t>
  </si>
  <si>
    <t>F. SystemImprovementActivities</t>
  </si>
  <si>
    <t>Bidder Name</t>
  </si>
  <si>
    <t>&lt;Insert Bidder Name&gt;</t>
  </si>
  <si>
    <r>
      <rPr>
        <b/>
        <sz val="10"/>
        <color rgb="FF000000"/>
        <rFont val="Century Gothic"/>
        <family val="2"/>
      </rPr>
      <t xml:space="preserve">Cost Summary 
</t>
    </r>
    <r>
      <rPr>
        <i/>
        <sz val="10"/>
        <color rgb="FF000000"/>
        <rFont val="Century Gothic"/>
        <family val="2"/>
      </rPr>
      <t>(Cost Figures are populated automatically from worksheet indicated)</t>
    </r>
  </si>
  <si>
    <t>Description</t>
  </si>
  <si>
    <t xml:space="preserve">Base Contract 
(M&amp;O - 2 Years) </t>
  </si>
  <si>
    <t>Optional Year 1</t>
  </si>
  <si>
    <t>Optional Year 2</t>
  </si>
  <si>
    <t>M&amp;O Services</t>
  </si>
  <si>
    <t>System Improvement Activities</t>
  </si>
  <si>
    <t>Base Contract Cost Subtotal (Services Only)</t>
  </si>
  <si>
    <t>Optional Year 1 Total (Services Only)</t>
  </si>
  <si>
    <t>Optional Year 2 Total (Services Only)</t>
  </si>
  <si>
    <t>Total Base Contract Cost (Services Only) + Optional Years</t>
  </si>
  <si>
    <t>Salesforce Licenses</t>
  </si>
  <si>
    <t>Base Contract Salesforce Licenses Cost Subtotal</t>
  </si>
  <si>
    <t>Optional Year 1 Total (Salesforce Licenses)</t>
  </si>
  <si>
    <t>Optional Year 2 Total (Salesforce Licenses)</t>
  </si>
  <si>
    <t>Total Base Contract Cost (Salesforce Licenses) + Optional Years</t>
  </si>
  <si>
    <t>Total Evaluated Cost</t>
  </si>
  <si>
    <t>Worksheet- Maintenance and Operation Services</t>
  </si>
  <si>
    <t>Item #</t>
  </si>
  <si>
    <t>Description of M&amp;O Services</t>
  </si>
  <si>
    <t>Monthly Cost - Year 1</t>
  </si>
  <si>
    <t>Monthly Cost - Year 2</t>
  </si>
  <si>
    <t xml:space="preserve">Optional Year 1 </t>
  </si>
  <si>
    <t>Contact Center Org - AskEDD</t>
  </si>
  <si>
    <t>Contact Center Org - UI KMS (Unemployment Insurance Knowledge Management System)</t>
  </si>
  <si>
    <t>Contact Center Org - SDI KMS (State Disability Insurance Knowledge Management System)</t>
  </si>
  <si>
    <t>Contact Center Org - Legislative Services Request Tracker (LSRT)</t>
  </si>
  <si>
    <t>Contact Center Org - UI MCPA (Unemployment Insurance Multiple Claims Per Address)</t>
  </si>
  <si>
    <t>Contact Center Org - DI MCPA (Disability Insurance Multiple Claims Per Address)</t>
  </si>
  <si>
    <t>Contact Center Org - UI MEUC (Mixed Earner Unemployment Compensation)</t>
  </si>
  <si>
    <t>Contact Center Org - ES&amp;FL Complaint System (Employment Services &amp; Fair Labor Complaint System)</t>
  </si>
  <si>
    <t>Contact Center Org - H-2A &amp; H-2B Database (H-2A Agricultural Workers and H-2B Temporary Agricultural Workers)</t>
  </si>
  <si>
    <t>Contact Center Org - UI CSU Complaint Management Application</t>
  </si>
  <si>
    <t>CA-EDD Org - Workshare</t>
  </si>
  <si>
    <t>CA-EDD Org - Unemployment Insurance (UI) Electronic Determinations (E-Det)</t>
  </si>
  <si>
    <t>EDD UI Claims Org - myEDD Application</t>
  </si>
  <si>
    <t>EDD UI Claims Org - Integrated Contact Center Console (AWS Connect Integration)</t>
  </si>
  <si>
    <t>EDD UI Claims Org - Marketing Cloud Support Services</t>
  </si>
  <si>
    <t>CA-EDD Org - Marketing Cloud Support Services</t>
  </si>
  <si>
    <t xml:space="preserve"> Subtotal Base Contract &amp; Optional Years</t>
  </si>
  <si>
    <t>Base Contract Maintenance and Operation Total Cost</t>
  </si>
  <si>
    <t>Total Cost - Optional Year</t>
  </si>
  <si>
    <t>Total M&amp;O Cost - Base Contract and Optional Years</t>
  </si>
  <si>
    <t>Worksheet H: Hourly Rates</t>
  </si>
  <si>
    <t>Title</t>
  </si>
  <si>
    <t>Hourly Rate</t>
  </si>
  <si>
    <t>Engagement Manager</t>
  </si>
  <si>
    <t> </t>
  </si>
  <si>
    <t>Project Manager</t>
  </si>
  <si>
    <t>Business Solution Analyst</t>
  </si>
  <si>
    <t>Technical Lead</t>
  </si>
  <si>
    <t>Support Staff Team**</t>
  </si>
  <si>
    <t>Year 1</t>
  </si>
  <si>
    <t>Year 2</t>
  </si>
  <si>
    <t>Total Cost Per Line Item</t>
  </si>
  <si>
    <t>Proposed Equivalent Software (optional)</t>
  </si>
  <si>
    <t>Notes (optional)</t>
  </si>
  <si>
    <t>Monthly Cost Per User/Item</t>
  </si>
  <si>
    <t>Qty.</t>
  </si>
  <si>
    <t>Extended Cost</t>
  </si>
  <si>
    <t>EDD UI Claims Org - Salesforce Service Cloud- Unlimited Edition</t>
  </si>
  <si>
    <t>EDD UI Claims Org - Customer Community Plus- Unlimited Edition - Logins (Per Month)</t>
  </si>
  <si>
    <t>EDD UI Claims Org - Salesforce Shield</t>
  </si>
  <si>
    <t>EDD UI Claims Org - Government Cloud Plus</t>
  </si>
  <si>
    <t>EDD UI Claims Org - Sandbox (Full Copy)</t>
  </si>
  <si>
    <t>EDD UI Claims Org - Service Cloud - Unlimited Edition (Restricted Use)</t>
  </si>
  <si>
    <t>CA-EDD Org - Salesforce Service Cloud- Unlimited Edition</t>
  </si>
  <si>
    <t>CA-EDD Org - Customer Community Plus- Unlimited Edition - Logins (Per Month)</t>
  </si>
  <si>
    <t>CA-EDD Org - Government Cloud Plus</t>
  </si>
  <si>
    <t>CA-EDD Org - Salesforce Shield</t>
  </si>
  <si>
    <t>CA-EDD Org - Service Cloud - Unlimited Edition (Restricted Use)</t>
  </si>
  <si>
    <t>CA-EDD Org - Nintex - Auto DDP Add On (Up to 50000 Runs)-Fed Ramp IL2</t>
  </si>
  <si>
    <t>CA-EDD Org - Nintex - DocAutomation-5000 Auto DDPs - 10 WF/DDP-FedRamp IL2</t>
  </si>
  <si>
    <t>Contact Center Org - Salesforce Service Cloud- Unlimited Edition</t>
  </si>
  <si>
    <t>Contact Center Org - Customer Community Plus- Unlimited Edition - Logins (Per Month)</t>
  </si>
  <si>
    <t>Contact Center Org - Government Cloud Plus</t>
  </si>
  <si>
    <t>Contact Center Org - Salesforce Shield</t>
  </si>
  <si>
    <t>Contact Center Org - Service Cloud - Unlimited Edition (Restricted Use)</t>
  </si>
  <si>
    <t>Sender Authentication Package</t>
  </si>
  <si>
    <t>Additional Business Unit (+1)</t>
  </si>
  <si>
    <t>Premier Success Plan - Marketing Cloud Account Engagement 30% of Net Price</t>
  </si>
  <si>
    <t>Super Messages - Excluding SMS/MMS (1,000)</t>
  </si>
  <si>
    <t>SMS/MMS Short Code One Time Setup - (AR, EC, ES, FR, JP, MY, MX, SE, US)</t>
  </si>
  <si>
    <t>SMS/MMS Mobile Messages (1,000)</t>
  </si>
  <si>
    <t>SMS/MMS Code Lease - No Charge with Edition</t>
  </si>
  <si>
    <t>Additional Contacts - Corporate Edition (1,000)</t>
  </si>
  <si>
    <t>SSL Certificate</t>
  </si>
  <si>
    <t>Marketing Cloud Engagement - Corporate Edition</t>
  </si>
  <si>
    <t>Private Domain</t>
  </si>
  <si>
    <t>Subscription Total Cost</t>
  </si>
  <si>
    <t>Option #1</t>
  </si>
  <si>
    <t>Option #1 Subscription Total Cost</t>
  </si>
  <si>
    <t>Option #2</t>
  </si>
  <si>
    <t>Option #2 Subscription Total Cost</t>
  </si>
  <si>
    <t>Option #3</t>
  </si>
  <si>
    <t>Option #3 Subscription Total Cost</t>
  </si>
  <si>
    <t>Worksheet F: System Improvement Activities</t>
  </si>
  <si>
    <t>Current Backlog</t>
  </si>
  <si>
    <t>Future Backlog</t>
  </si>
  <si>
    <t>UI Claims Org</t>
  </si>
  <si>
    <t>Epic ID (Please refer Exhibit B Backlog)</t>
  </si>
  <si>
    <t>Total Cost ($)</t>
  </si>
  <si>
    <t>Size</t>
  </si>
  <si>
    <t>Price Range</t>
  </si>
  <si>
    <t>UI_CLAIMS-1</t>
  </si>
  <si>
    <t>Small</t>
  </si>
  <si>
    <t>Minor enhancements, low complexity</t>
  </si>
  <si>
    <t>UI_CLAIMS-2</t>
  </si>
  <si>
    <t>Medium</t>
  </si>
  <si>
    <t>Moderate development effort</t>
  </si>
  <si>
    <t>UI_CLAIMS-3</t>
  </si>
  <si>
    <t>Large</t>
  </si>
  <si>
    <t>Major changes or new components</t>
  </si>
  <si>
    <t>UI_CLAIMS-4</t>
  </si>
  <si>
    <t>UI_CLAIMS-5</t>
  </si>
  <si>
    <t>UI_CLAIMS-6</t>
  </si>
  <si>
    <t>UI_CLAIMS-7</t>
  </si>
  <si>
    <t>UI_CLAIMS-8</t>
  </si>
  <si>
    <t>UI_CLAIMS-9</t>
  </si>
  <si>
    <t>UI_CLAIMS-10</t>
  </si>
  <si>
    <t>UI_CLAIMS-11</t>
  </si>
  <si>
    <t>UI_CLAIMS-12</t>
  </si>
  <si>
    <t>UI_CLAIMS-13</t>
  </si>
  <si>
    <t>A</t>
  </si>
  <si>
    <t>Sub Total</t>
  </si>
  <si>
    <t>CA EDD Org</t>
  </si>
  <si>
    <t>CA_EDD-1</t>
  </si>
  <si>
    <t>CA_EDD-2</t>
  </si>
  <si>
    <t>CA_EDD-3</t>
  </si>
  <si>
    <t>CA_EDD-4</t>
  </si>
  <si>
    <t>CA_EDD-5</t>
  </si>
  <si>
    <t>CA_EDD-6</t>
  </si>
  <si>
    <t>CA_EDD-7</t>
  </si>
  <si>
    <t>CA_EDD-8</t>
  </si>
  <si>
    <t>CA_EDD-9</t>
  </si>
  <si>
    <t>CA_EDD-10</t>
  </si>
  <si>
    <t>CA_EDD-11</t>
  </si>
  <si>
    <t>CA_EDD-12</t>
  </si>
  <si>
    <t>CA_EDD-13</t>
  </si>
  <si>
    <t>B</t>
  </si>
  <si>
    <t>CC Org</t>
  </si>
  <si>
    <t>CC_ORG-1</t>
  </si>
  <si>
    <t>CC_ORG-2</t>
  </si>
  <si>
    <t>CC_ORG-3</t>
  </si>
  <si>
    <t>CC_ORG-4</t>
  </si>
  <si>
    <t>CC_ORG-5</t>
  </si>
  <si>
    <t>CC_ORG-6</t>
  </si>
  <si>
    <t>CC_ORG-7</t>
  </si>
  <si>
    <t>CC_ORG-8</t>
  </si>
  <si>
    <t>CC_ORG-9</t>
  </si>
  <si>
    <t>CC_ORG-10</t>
  </si>
  <si>
    <t>CC_ORG-11</t>
  </si>
  <si>
    <t>CC_ORG-12</t>
  </si>
  <si>
    <t>CC_ORG-13</t>
  </si>
  <si>
    <t>CC_ORG-14</t>
  </si>
  <si>
    <t>C</t>
  </si>
  <si>
    <t>Grand Total (A + B + C)</t>
  </si>
  <si>
    <r>
      <t>Worksheet :</t>
    </r>
    <r>
      <rPr>
        <sz val="10"/>
        <rFont val="Century Gothic"/>
        <family val="2"/>
      </rPr>
      <t xml:space="preserve"> Salesforce Licenses</t>
    </r>
  </si>
  <si>
    <r>
      <t>Worksheet :</t>
    </r>
    <r>
      <rPr>
        <sz val="10"/>
        <rFont val="Century Gothic"/>
        <family val="2"/>
      </rPr>
      <t xml:space="preserve"> Expanded Salesforce Licenses</t>
    </r>
  </si>
  <si>
    <r>
      <t>Worksheet :</t>
    </r>
    <r>
      <rPr>
        <sz val="10"/>
        <rFont val="Century Gothic"/>
        <family val="2"/>
      </rPr>
      <t xml:space="preserve"> Reduced Salesforce Licenses</t>
    </r>
  </si>
  <si>
    <r>
      <rPr>
        <b/>
        <sz val="10"/>
        <rFont val="Century Gothic"/>
        <family val="2"/>
      </rPr>
      <t xml:space="preserve">This worksheet is not to be modified. 
</t>
    </r>
    <r>
      <rPr>
        <sz val="10"/>
        <rFont val="Century Gothic"/>
        <family val="2"/>
      </rPr>
      <t xml:space="preserve">
This worksheet aggregates costs from worksheets A, C and F and automatically calculates the Base Contract Cost Subtotal as well as the Total Evaluated Cost (Base Contract Cost Subtotal plus Optional Year Costs). The Total Evaluated Cost will be used for evaluation purposes. </t>
    </r>
  </si>
  <si>
    <r>
      <t xml:space="preserve">This worksheet shall include all maintenance and operations cost.
Rows 1-4 contain the headers for the worksheet.
</t>
    </r>
    <r>
      <rPr>
        <b/>
        <sz val="10"/>
        <rFont val="Century Gothic"/>
        <family val="2"/>
      </rPr>
      <t>Column A, Item#</t>
    </r>
    <r>
      <rPr>
        <sz val="10"/>
        <rFont val="Century Gothic"/>
        <family val="2"/>
      </rPr>
      <t xml:space="preserve">: For reference only.
</t>
    </r>
    <r>
      <rPr>
        <b/>
        <sz val="10"/>
        <rFont val="Century Gothic"/>
        <family val="2"/>
      </rPr>
      <t>Columns B &amp; C, Description:</t>
    </r>
    <r>
      <rPr>
        <sz val="10"/>
        <rFont val="Century Gothic"/>
        <family val="2"/>
      </rPr>
      <t xml:space="preserve"> For reference only. This column lists the descriptions for each item requiring pricing.
</t>
    </r>
    <r>
      <rPr>
        <b/>
        <sz val="10"/>
        <rFont val="Century Gothic"/>
        <family val="2"/>
      </rPr>
      <t>Columns D, E, G &amp; H, Monthly Cost</t>
    </r>
    <r>
      <rPr>
        <sz val="10"/>
        <rFont val="Century Gothic"/>
        <family val="2"/>
      </rPr>
      <t>: Bidder must list the monthly price for M&amp;O for each year of the contract term, including optional years.</t>
    </r>
  </si>
  <si>
    <r>
      <t xml:space="preserve">This worksheet includes all the current Salesforce licenses for the apps by org. 
Rows 1-4 contain the headers for the worksheet.
</t>
    </r>
    <r>
      <rPr>
        <b/>
        <sz val="10"/>
        <rFont val="Century Gothic"/>
        <family val="2"/>
      </rPr>
      <t>Column A, Item #</t>
    </r>
    <r>
      <rPr>
        <sz val="10"/>
        <rFont val="Century Gothic"/>
        <family val="2"/>
      </rPr>
      <t xml:space="preserve">: For reference only.
</t>
    </r>
    <r>
      <rPr>
        <b/>
        <sz val="10"/>
        <rFont val="Century Gothic"/>
        <family val="2"/>
      </rPr>
      <t>Column B, Description:</t>
    </r>
    <r>
      <rPr>
        <sz val="10"/>
        <rFont val="Century Gothic"/>
        <family val="2"/>
      </rPr>
      <t xml:space="preserve">  For reference only. Description for the Salesforce product in the org.
</t>
    </r>
    <r>
      <rPr>
        <b/>
        <sz val="10"/>
        <rFont val="Century Gothic"/>
        <family val="2"/>
      </rPr>
      <t>Columns D, G, M,&amp;  P, Quantity:</t>
    </r>
    <r>
      <rPr>
        <sz val="10"/>
        <rFont val="Century Gothic"/>
        <family val="2"/>
      </rPr>
      <t xml:space="preserve"> For reference only. These columns contain current license needs for each app by org.
</t>
    </r>
    <r>
      <rPr>
        <b/>
        <sz val="10"/>
        <rFont val="Century Gothic"/>
        <family val="2"/>
      </rPr>
      <t>Columns C, F, L, &amp; O, Monthly Cost Per User/Item:</t>
    </r>
    <r>
      <rPr>
        <sz val="10"/>
        <rFont val="Century Gothic"/>
        <family val="2"/>
      </rPr>
      <t xml:space="preserve"> Bidder must enter the Monthly Cost Per User/Item in each yellow highlighted cell. For items # 6, 11, 18, 19, 23, 25, 30, 34 and 36 the State has filled those costs in as $0 per user/item. Bidder is not to modify costs for those items.
</t>
    </r>
    <r>
      <rPr>
        <b/>
        <sz val="10"/>
        <rFont val="Century Gothic"/>
        <family val="2"/>
      </rPr>
      <t xml:space="preserve">Column S : (optional) </t>
    </r>
    <r>
      <rPr>
        <sz val="10"/>
        <rFont val="Century Gothic"/>
        <family val="2"/>
      </rPr>
      <t xml:space="preserve">Bidder can propose the same or at least equivalent software as long as it meets or execeds the sepcifications of the exisiting software in Column B, if applicable.
</t>
    </r>
    <r>
      <rPr>
        <b/>
        <sz val="10"/>
        <rFont val="Century Gothic"/>
        <family val="2"/>
      </rPr>
      <t>Column T :</t>
    </r>
    <r>
      <rPr>
        <sz val="10"/>
        <rFont val="Century Gothic"/>
        <family val="2"/>
      </rPr>
      <t xml:space="preserve">  </t>
    </r>
    <r>
      <rPr>
        <b/>
        <sz val="10"/>
        <rFont val="Century Gothic"/>
        <family val="2"/>
      </rPr>
      <t>(optional)</t>
    </r>
    <r>
      <rPr>
        <sz val="10"/>
        <rFont val="Century Gothic"/>
        <family val="2"/>
      </rPr>
      <t xml:space="preserve"> Bidder can provide additional notes, if applicable.</t>
    </r>
  </si>
  <si>
    <r>
      <t xml:space="preserve">This worksheet includes increased Salesforce licenses for the apps by org. There are three (3) options for pricing of increased licenses.
Rows 1-4 contain the headers for the worksheet.
</t>
    </r>
    <r>
      <rPr>
        <b/>
        <sz val="10"/>
        <rFont val="Century Gothic"/>
        <family val="2"/>
      </rPr>
      <t>Column A, Item #</t>
    </r>
    <r>
      <rPr>
        <sz val="10"/>
        <rFont val="Century Gothic"/>
        <family val="2"/>
      </rPr>
      <t xml:space="preserve">: For reference only.
</t>
    </r>
    <r>
      <rPr>
        <b/>
        <sz val="10"/>
        <rFont val="Century Gothic"/>
        <family val="2"/>
      </rPr>
      <t xml:space="preserve">Column B, Description: </t>
    </r>
    <r>
      <rPr>
        <sz val="10"/>
        <rFont val="Century Gothic"/>
        <family val="2"/>
      </rPr>
      <t xml:space="preserve"> For reference only. Description for the Salesforce product in the org.
</t>
    </r>
    <r>
      <rPr>
        <b/>
        <sz val="10"/>
        <rFont val="Century Gothic"/>
        <family val="2"/>
      </rPr>
      <t>Columns D, G, M,&amp;  P, Quantity:</t>
    </r>
    <r>
      <rPr>
        <sz val="10"/>
        <rFont val="Century Gothic"/>
        <family val="2"/>
      </rPr>
      <t xml:space="preserve"> For reference only. These columns contain increased license needs for each app by org.
</t>
    </r>
    <r>
      <rPr>
        <b/>
        <sz val="10"/>
        <rFont val="Century Gothic"/>
        <family val="2"/>
      </rPr>
      <t>Columns C, F, L, &amp; O, Monthly Cost Per User/Item:</t>
    </r>
    <r>
      <rPr>
        <sz val="10"/>
        <rFont val="Century Gothic"/>
        <family val="2"/>
      </rPr>
      <t xml:space="preserve"> Bidder must enter the Monthly Cost Per User/Item in each yellow highlighted cell. For items # 6, 7, and 8 the State has filled those costs in as $0 per user/item. Bidder is not to modify costs for those items. 
</t>
    </r>
    <r>
      <rPr>
        <b/>
        <sz val="10"/>
        <rFont val="Century Gothic"/>
        <family val="2"/>
      </rPr>
      <t xml:space="preserve">Column S </t>
    </r>
    <r>
      <rPr>
        <sz val="10"/>
        <rFont val="Century Gothic"/>
        <family val="2"/>
      </rPr>
      <t xml:space="preserve">: (optional) Bidder can propose the same or at least equivalent software as long as it meets or execeds the sepcifications of the exisiting software in Column B, if applicable.
</t>
    </r>
    <r>
      <rPr>
        <b/>
        <sz val="10"/>
        <rFont val="Century Gothic"/>
        <family val="2"/>
      </rPr>
      <t xml:space="preserve">Column T </t>
    </r>
    <r>
      <rPr>
        <sz val="10"/>
        <rFont val="Century Gothic"/>
        <family val="2"/>
      </rPr>
      <t>:  (optional) Bidder can provide additional notes, if applicable.</t>
    </r>
  </si>
  <si>
    <r>
      <t xml:space="preserve">This worksheet includes increased Salesforce licenses for the apps by org. There are three (3) options for pricing of decreased licenses.
Rows 1-4 contain the headers for the worksheet.
</t>
    </r>
    <r>
      <rPr>
        <b/>
        <sz val="10"/>
        <rFont val="Century Gothic"/>
        <family val="2"/>
      </rPr>
      <t>Column A, Item #</t>
    </r>
    <r>
      <rPr>
        <sz val="10"/>
        <rFont val="Century Gothic"/>
        <family val="2"/>
      </rPr>
      <t xml:space="preserve">: For reference only.
</t>
    </r>
    <r>
      <rPr>
        <b/>
        <sz val="10"/>
        <rFont val="Century Gothic"/>
        <family val="2"/>
      </rPr>
      <t xml:space="preserve">Column B, Description: </t>
    </r>
    <r>
      <rPr>
        <sz val="10"/>
        <rFont val="Century Gothic"/>
        <family val="2"/>
      </rPr>
      <t xml:space="preserve"> For reference only. Description for the Salesforce product in the org.
</t>
    </r>
    <r>
      <rPr>
        <b/>
        <sz val="10"/>
        <rFont val="Century Gothic"/>
        <family val="2"/>
      </rPr>
      <t>Columns D, G, M,&amp;  P, Quantity:</t>
    </r>
    <r>
      <rPr>
        <sz val="10"/>
        <rFont val="Century Gothic"/>
        <family val="2"/>
      </rPr>
      <t xml:space="preserve"> For reference only. These columns contain increased license needs for each app by org.
</t>
    </r>
    <r>
      <rPr>
        <b/>
        <sz val="10"/>
        <rFont val="Century Gothic"/>
        <family val="2"/>
      </rPr>
      <t>Columns C, F, L, &amp; O, Monthly Cost Per User/Item:</t>
    </r>
    <r>
      <rPr>
        <sz val="10"/>
        <rFont val="Century Gothic"/>
        <family val="2"/>
      </rPr>
      <t xml:space="preserve"> Bidder must enter the Monthly Cost Per User/Item in each yellow highlighted cell. For items # 6, 7, and 8 the State has filled those costs in as $0 per user/item. Bidder is not to modify costs for those items. 
</t>
    </r>
    <r>
      <rPr>
        <b/>
        <sz val="10"/>
        <rFont val="Century Gothic"/>
        <family val="2"/>
      </rPr>
      <t>Column S</t>
    </r>
    <r>
      <rPr>
        <sz val="10"/>
        <rFont val="Century Gothic"/>
        <family val="2"/>
      </rPr>
      <t xml:space="preserve"> : (optional) Bidder can propose the same or at least equivalent software as long as it meets or execeds the sepcifications of the exisiting software in Column B, if applicable.
</t>
    </r>
    <r>
      <rPr>
        <b/>
        <sz val="10"/>
        <rFont val="Century Gothic"/>
        <family val="2"/>
      </rPr>
      <t>Column T</t>
    </r>
    <r>
      <rPr>
        <sz val="10"/>
        <rFont val="Century Gothic"/>
        <family val="2"/>
      </rPr>
      <t xml:space="preserve"> :  (optional) Bidder can provide additional notes, if applicable.</t>
    </r>
  </si>
  <si>
    <r>
      <t xml:space="preserve">This worksheet includes all costs associated with the current and future system improvement activities across the UI Claims Org, CA‑EDD Org, and Contact Center (CC) Org. The Bidder must provide total costs for all current backlog items and specify standard price ranges for future backlog items based on complexity.
Rows 1–5 contain the headers for the worksheet.
</t>
    </r>
    <r>
      <rPr>
        <b/>
        <sz val="10"/>
        <rFont val="Century Gothic"/>
        <family val="2"/>
      </rPr>
      <t>Current Backlog Section:</t>
    </r>
    <r>
      <rPr>
        <sz val="10"/>
        <rFont val="Century Gothic"/>
        <family val="2"/>
      </rPr>
      <t xml:space="preserve">
</t>
    </r>
    <r>
      <rPr>
        <b/>
        <sz val="10"/>
        <rFont val="Century Gothic"/>
        <family val="2"/>
      </rPr>
      <t>Column A, Item #:</t>
    </r>
    <r>
      <rPr>
        <sz val="10"/>
        <rFont val="Century Gothic"/>
        <family val="2"/>
      </rPr>
      <t xml:space="preserve"> For reference only. Aligns with Exhibit B1, Backlog.
</t>
    </r>
    <r>
      <rPr>
        <b/>
        <sz val="10"/>
        <rFont val="Century Gothic"/>
        <family val="2"/>
      </rPr>
      <t>Column B, Epic ID:</t>
    </r>
    <r>
      <rPr>
        <sz val="10"/>
        <rFont val="Century Gothic"/>
        <family val="2"/>
      </rPr>
      <t xml:space="preserve"> For reference only. Corresponds with Exhibit B1, Backlog.
</t>
    </r>
    <r>
      <rPr>
        <b/>
        <sz val="10"/>
        <rFont val="Century Gothic"/>
        <family val="2"/>
      </rPr>
      <t>Column C, Total Cost for Each Epic:</t>
    </r>
    <r>
      <rPr>
        <sz val="10"/>
        <rFont val="Century Gothic"/>
        <family val="2"/>
      </rPr>
      <t xml:space="preserve"> Bidder shall enter the total cost to complete each current backlog item. Costs shall include all labor, tools, environments, testing, documentation, and implementation activities necessary to deliver the Epic.
</t>
    </r>
    <r>
      <rPr>
        <b/>
        <sz val="10"/>
        <rFont val="Century Gothic"/>
        <family val="2"/>
      </rPr>
      <t>Future Backlog Section:</t>
    </r>
    <r>
      <rPr>
        <sz val="10"/>
        <rFont val="Century Gothic"/>
        <family val="2"/>
      </rPr>
      <t xml:space="preserve">
</t>
    </r>
    <r>
      <rPr>
        <b/>
        <sz val="10"/>
        <rFont val="Century Gothic"/>
        <family val="2"/>
      </rPr>
      <t>Column F, Item #:</t>
    </r>
    <r>
      <rPr>
        <sz val="10"/>
        <rFont val="Century Gothic"/>
        <family val="2"/>
      </rPr>
      <t xml:space="preserve"> For reference only. 
</t>
    </r>
    <r>
      <rPr>
        <b/>
        <sz val="10"/>
        <rFont val="Century Gothic"/>
        <family val="2"/>
      </rPr>
      <t>Column G. Size:</t>
    </r>
    <r>
      <rPr>
        <sz val="10"/>
        <rFont val="Century Gothic"/>
        <family val="2"/>
      </rPr>
      <t xml:space="preserve"> For reference only. Size categories are predefined in Exhibit A, SOW, Section 7. These represent complexity levels for future backlog pricing.
</t>
    </r>
    <r>
      <rPr>
        <b/>
        <sz val="10"/>
        <rFont val="Century Gothic"/>
        <family val="2"/>
      </rPr>
      <t>Column H</t>
    </r>
    <r>
      <rPr>
        <sz val="10"/>
        <rFont val="Century Gothic"/>
        <family val="2"/>
      </rPr>
      <t xml:space="preserve"> – Description
Descriptions of typical work effort for each size category are provided for reference. Do not modify.
</t>
    </r>
    <r>
      <rPr>
        <b/>
        <sz val="10"/>
        <rFont val="Century Gothic"/>
        <family val="2"/>
      </rPr>
      <t>Column I and J, Price Range:</t>
    </r>
    <r>
      <rPr>
        <sz val="10"/>
        <rFont val="Century Gothic"/>
        <family val="2"/>
      </rPr>
      <t xml:space="preserve"> Bidder shall enter a price range for each future backlog level of effort. The range must reflect:
• The lowest expected cost for an item of that size
• The highest expected cost for an item of that size
Price ranges must reflect all inclusive costs including development, testing, security, documentation, deployment, and any cost that can be involved based on the SOW.</t>
    </r>
  </si>
  <si>
    <r>
      <t>This worksheet lists the required key staff roles for this resulting contract. It also includes space for support staff. The Bidder must enter all the support staff necessary to complete the work under this contract and provide an hourly rate for each key staff role and each support staff.
Rows 1-3 contain the headers for the worksheet.</t>
    </r>
    <r>
      <rPr>
        <b/>
        <sz val="10"/>
        <rFont val="Century Gothic"/>
        <family val="2"/>
      </rPr>
      <t xml:space="preserve">
Column A, Item #</t>
    </r>
    <r>
      <rPr>
        <sz val="10"/>
        <rFont val="Century Gothic"/>
        <family val="2"/>
      </rPr>
      <t>: For reference only.</t>
    </r>
    <r>
      <rPr>
        <b/>
        <sz val="10"/>
        <rFont val="Century Gothic"/>
        <family val="2"/>
      </rPr>
      <t xml:space="preserve">
Column B, Job Title</t>
    </r>
    <r>
      <rPr>
        <sz val="10"/>
        <rFont val="Century Gothic"/>
        <family val="2"/>
      </rPr>
      <t>:  The listed job titles are the required key staff roles and not to be modified. Bidder shall list the titles of all the support staff as necessary.</t>
    </r>
    <r>
      <rPr>
        <b/>
        <sz val="10"/>
        <rFont val="Century Gothic"/>
        <family val="2"/>
      </rPr>
      <t xml:space="preserve">
Column C, Hourly Rate:</t>
    </r>
    <r>
      <rPr>
        <sz val="10"/>
        <rFont val="Century Gothic"/>
        <family val="2"/>
      </rPr>
      <t xml:space="preserve"> Bidder to enter the Hourly Rate of each</t>
    </r>
    <r>
      <rPr>
        <sz val="10"/>
        <color theme="1"/>
        <rFont val="Century Gothic"/>
        <family val="2"/>
      </rPr>
      <t xml:space="preserve"> classification.</t>
    </r>
  </si>
  <si>
    <r>
      <t>**Support Staff Team: List the Title and Hourly Rate of each</t>
    </r>
    <r>
      <rPr>
        <b/>
        <sz val="10"/>
        <color theme="1"/>
        <rFont val="Century Gothic"/>
        <family val="2"/>
      </rPr>
      <t xml:space="preserve"> classification.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</si>
</sst>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quot;$&quot;#,##0.00"/>
    <numFmt numFmtId="165" formatCode="_(&quot;$&quot;* #,##0_);_(&quot;$&quot;* \(#,##0\);_(&quot;$&quot;* &quot;-&quot;??_);_(@_)"/>
    <numFmt numFmtId="166" formatCode="_(* #,##0_);_(* \(#,##0\);_(* &quot;-&quot;??_);_(@_)"/>
  </numFmts>
  <fonts count="15" x14ac:knownFonts="1">
    <font>
      <sz val="11"/>
      <color theme="1"/>
      <name val="Aptos Narrow"/>
      <family val="2"/>
      <scheme val="minor"/>
    </font>
    <font>
      <sz val="11"/>
      <color theme="1"/>
      <name val="Aptos Narrow"/>
      <family val="2"/>
      <scheme val="minor"/>
    </font>
    <font>
      <b/>
      <sz val="10"/>
      <name val="Century Gothic"/>
      <family val="2"/>
    </font>
    <font>
      <sz val="10"/>
      <name val="Century Gothic"/>
      <family val="2"/>
    </font>
    <font>
      <sz val="11"/>
      <color theme="1"/>
      <name val="Century Gothic"/>
      <family val="2"/>
    </font>
    <font>
      <b/>
      <sz val="10"/>
      <color theme="1"/>
      <name val="Century Gothic"/>
      <family val="2"/>
    </font>
    <font>
      <sz val="10"/>
      <color theme="1"/>
      <name val="Century Gothic"/>
      <family val="2"/>
    </font>
    <font>
      <b/>
      <sz val="10"/>
      <color rgb="FF000000"/>
      <name val="Century Gothic"/>
      <family val="2"/>
    </font>
    <font>
      <i/>
      <sz val="10"/>
      <color rgb="FF000000"/>
      <name val="Century Gothic"/>
      <family val="2"/>
    </font>
    <font>
      <b/>
      <sz val="10"/>
      <name val="Arial"/>
      <family val="2"/>
    </font>
    <font>
      <sz val="10"/>
      <color rgb="FF000000"/>
      <name val="Century Gothic"/>
      <family val="2"/>
    </font>
    <font>
      <b/>
      <sz val="11"/>
      <color theme="1"/>
      <name val="Century Gothic"/>
      <family val="2"/>
    </font>
    <font>
      <sz val="11"/>
      <name val="Century Gothic"/>
      <family val="2"/>
    </font>
    <font>
      <sz val="11"/>
      <name val="Aptos Narrow"/>
      <family val="2"/>
      <scheme val="minor"/>
    </font>
    <font>
      <b/>
      <sz val="11"/>
      <name val="Century Gothic"/>
      <family val="2"/>
    </font>
  </fonts>
  <fills count="17">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C000"/>
        <bgColor indexed="64"/>
      </patternFill>
    </fill>
    <fill>
      <patternFill patternType="solid">
        <fgColor rgb="FFD3DFEE"/>
        <bgColor indexed="64"/>
      </patternFill>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D3DFEE"/>
        <bgColor rgb="FF000000"/>
      </patternFill>
    </fill>
    <fill>
      <patternFill patternType="solid">
        <fgColor rgb="FFD9D9D9"/>
        <bgColor rgb="FF000000"/>
      </patternFill>
    </fill>
    <fill>
      <patternFill patternType="solid">
        <fgColor rgb="FFFFFFCC"/>
        <bgColor rgb="FF000000"/>
      </patternFill>
    </fill>
    <fill>
      <patternFill patternType="solid">
        <fgColor theme="0" tint="-0.249977111117893"/>
        <bgColor indexed="64"/>
      </patternFill>
    </fill>
  </fills>
  <borders count="78">
    <border>
      <left/>
      <right/>
      <top/>
      <bottom/>
      <diagonal/>
    </border>
    <border>
      <left style="medium">
        <color indexed="64"/>
      </left>
      <right/>
      <top style="medium">
        <color indexed="64"/>
      </top>
      <bottom/>
      <diagonal/>
    </border>
    <border>
      <left/>
      <right/>
      <top style="medium">
        <color indexed="64"/>
      </top>
      <bottom/>
      <diagonal/>
    </border>
    <border>
      <left style="medium">
        <color rgb="FF000000"/>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indexed="64"/>
      </left>
      <right style="thin">
        <color indexed="64"/>
      </right>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rgb="FF000000"/>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rgb="FF000000"/>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diagonal/>
    </border>
    <border>
      <left style="thin">
        <color indexed="64"/>
      </left>
      <right/>
      <top style="medium">
        <color indexed="64"/>
      </top>
      <bottom/>
      <diagonal/>
    </border>
    <border>
      <left/>
      <right style="thin">
        <color rgb="FF000000"/>
      </right>
      <top style="medium">
        <color indexed="64"/>
      </top>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37">
    <xf numFmtId="0" fontId="0" fillId="0" borderId="0" xfId="0"/>
    <xf numFmtId="0" fontId="2" fillId="0" borderId="2" xfId="0" applyFont="1" applyBorder="1" applyAlignment="1">
      <alignment vertical="center" wrapText="1"/>
    </xf>
    <xf numFmtId="0" fontId="2" fillId="0" borderId="0" xfId="0" applyFont="1" applyAlignment="1">
      <alignment vertical="center" wrapText="1" indent="2"/>
    </xf>
    <xf numFmtId="0" fontId="2" fillId="0" borderId="0" xfId="0" applyFont="1" applyAlignment="1">
      <alignment horizontal="center" vertical="center" wrapText="1"/>
    </xf>
    <xf numFmtId="0" fontId="4" fillId="0" borderId="0" xfId="0" applyFont="1"/>
    <xf numFmtId="0" fontId="4" fillId="0" borderId="5" xfId="0" applyFont="1" applyBorder="1"/>
    <xf numFmtId="164" fontId="3" fillId="4" borderId="5" xfId="2" applyNumberFormat="1" applyFont="1" applyFill="1" applyBorder="1" applyAlignment="1">
      <alignment horizontal="center" vertical="center" wrapText="1"/>
    </xf>
    <xf numFmtId="44" fontId="2" fillId="3" borderId="12" xfId="2" applyFont="1" applyFill="1" applyBorder="1" applyAlignment="1">
      <alignment horizontal="center" vertical="center" wrapText="1"/>
    </xf>
    <xf numFmtId="44" fontId="2" fillId="3" borderId="16" xfId="0" applyNumberFormat="1" applyFont="1" applyFill="1" applyBorder="1" applyAlignment="1">
      <alignment vertical="center" wrapText="1"/>
    </xf>
    <xf numFmtId="0" fontId="2" fillId="0" borderId="0" xfId="0" applyFont="1" applyAlignment="1">
      <alignment horizontal="left" vertical="center" wrapText="1" indent="6"/>
    </xf>
    <xf numFmtId="44" fontId="3" fillId="4" borderId="27" xfId="2" applyFont="1" applyFill="1" applyBorder="1" applyAlignment="1" applyProtection="1">
      <alignment horizontal="center" vertical="top" wrapText="1"/>
      <protection locked="0"/>
    </xf>
    <xf numFmtId="165" fontId="3" fillId="3" borderId="28" xfId="2" applyNumberFormat="1" applyFont="1" applyFill="1" applyBorder="1" applyAlignment="1" applyProtection="1">
      <alignment horizontal="center" vertical="center" wrapText="1"/>
      <protection locked="0"/>
    </xf>
    <xf numFmtId="165" fontId="3" fillId="3" borderId="23" xfId="2" applyNumberFormat="1" applyFont="1" applyFill="1" applyBorder="1" applyAlignment="1" applyProtection="1">
      <alignment horizontal="center" vertical="center" wrapText="1"/>
      <protection locked="0"/>
    </xf>
    <xf numFmtId="44" fontId="3" fillId="3" borderId="23" xfId="2" applyFont="1" applyFill="1" applyBorder="1" applyAlignment="1" applyProtection="1">
      <alignment horizontal="center" vertical="center" wrapText="1"/>
      <protection locked="0"/>
    </xf>
    <xf numFmtId="44" fontId="3" fillId="4" borderId="30" xfId="2" applyFont="1" applyFill="1" applyBorder="1" applyAlignment="1" applyProtection="1">
      <alignment horizontal="center" vertical="top" wrapText="1"/>
      <protection locked="0"/>
    </xf>
    <xf numFmtId="44" fontId="3" fillId="4" borderId="31" xfId="2" applyFont="1" applyFill="1" applyBorder="1" applyAlignment="1" applyProtection="1">
      <alignment horizontal="center" vertical="top" wrapText="1"/>
      <protection locked="0"/>
    </xf>
    <xf numFmtId="165" fontId="3" fillId="3" borderId="32" xfId="2" applyNumberFormat="1" applyFont="1" applyFill="1" applyBorder="1" applyAlignment="1" applyProtection="1">
      <alignment horizontal="center" vertical="center" wrapText="1"/>
      <protection locked="0"/>
    </xf>
    <xf numFmtId="44" fontId="3" fillId="4" borderId="33" xfId="2" applyFont="1" applyFill="1" applyBorder="1" applyAlignment="1" applyProtection="1">
      <alignment horizontal="center" vertical="top" wrapText="1"/>
      <protection locked="0"/>
    </xf>
    <xf numFmtId="165" fontId="3" fillId="3" borderId="34" xfId="2" applyNumberFormat="1" applyFont="1" applyFill="1" applyBorder="1" applyAlignment="1" applyProtection="1">
      <alignment horizontal="center" vertical="center" wrapText="1"/>
      <protection locked="0"/>
    </xf>
    <xf numFmtId="165" fontId="3" fillId="3" borderId="36" xfId="2" applyNumberFormat="1" applyFont="1" applyFill="1" applyBorder="1" applyAlignment="1" applyProtection="1">
      <alignment horizontal="center" vertical="center" wrapText="1"/>
      <protection locked="0"/>
    </xf>
    <xf numFmtId="44" fontId="3" fillId="4" borderId="37" xfId="2" applyFont="1" applyFill="1" applyBorder="1" applyAlignment="1" applyProtection="1">
      <alignment horizontal="center" vertical="top" wrapText="1"/>
      <protection locked="0"/>
    </xf>
    <xf numFmtId="165" fontId="3" fillId="3" borderId="24" xfId="2" applyNumberFormat="1" applyFont="1" applyFill="1" applyBorder="1" applyAlignment="1" applyProtection="1">
      <alignment horizontal="center" vertical="center" wrapText="1"/>
      <protection locked="0"/>
    </xf>
    <xf numFmtId="165" fontId="3" fillId="3" borderId="16" xfId="2" applyNumberFormat="1" applyFont="1" applyFill="1" applyBorder="1" applyAlignment="1">
      <alignment horizontal="center" vertical="center" wrapText="1"/>
    </xf>
    <xf numFmtId="0" fontId="0" fillId="8" borderId="0" xfId="0" applyFill="1"/>
    <xf numFmtId="0" fontId="5" fillId="0" borderId="13" xfId="0" applyFont="1" applyBorder="1" applyAlignment="1">
      <alignment horizontal="center" vertical="center"/>
    </xf>
    <xf numFmtId="0" fontId="3" fillId="8" borderId="0" xfId="0" applyFont="1" applyFill="1"/>
    <xf numFmtId="0" fontId="2" fillId="3" borderId="39" xfId="0" applyFont="1" applyFill="1" applyBorder="1" applyAlignment="1">
      <alignment horizontal="center" vertical="center" wrapText="1"/>
    </xf>
    <xf numFmtId="0" fontId="2" fillId="9" borderId="41" xfId="0" applyFont="1" applyFill="1" applyBorder="1" applyAlignment="1">
      <alignment horizontal="center" vertical="center" wrapText="1"/>
    </xf>
    <xf numFmtId="0" fontId="4" fillId="8" borderId="0" xfId="0" applyFont="1" applyFill="1"/>
    <xf numFmtId="0" fontId="2" fillId="10" borderId="16" xfId="0" applyFont="1" applyFill="1" applyBorder="1" applyAlignment="1">
      <alignment horizontal="center" vertical="center" wrapText="1"/>
    </xf>
    <xf numFmtId="0" fontId="2" fillId="11" borderId="16" xfId="0" applyFont="1" applyFill="1" applyBorder="1" applyAlignment="1">
      <alignment horizontal="center" vertical="center" wrapText="1"/>
    </xf>
    <xf numFmtId="44" fontId="4" fillId="8" borderId="5" xfId="0" applyNumberFormat="1" applyFont="1" applyFill="1" applyBorder="1"/>
    <xf numFmtId="44" fontId="2" fillId="3" borderId="41" xfId="2" applyFont="1" applyFill="1" applyBorder="1" applyAlignment="1">
      <alignment vertical="center"/>
    </xf>
    <xf numFmtId="44" fontId="4" fillId="8" borderId="51" xfId="0" applyNumberFormat="1" applyFont="1" applyFill="1" applyBorder="1"/>
    <xf numFmtId="44" fontId="9" fillId="3" borderId="16" xfId="0" applyNumberFormat="1" applyFont="1" applyFill="1" applyBorder="1" applyAlignment="1">
      <alignment vertical="center" wrapText="1"/>
    </xf>
    <xf numFmtId="44" fontId="2" fillId="5" borderId="16" xfId="0" applyNumberFormat="1" applyFont="1" applyFill="1" applyBorder="1" applyAlignment="1">
      <alignment vertical="center"/>
    </xf>
    <xf numFmtId="44" fontId="4" fillId="8" borderId="42" xfId="0" applyNumberFormat="1" applyFont="1" applyFill="1" applyBorder="1"/>
    <xf numFmtId="0" fontId="2" fillId="8" borderId="2" xfId="0" applyFont="1" applyFill="1" applyBorder="1" applyAlignment="1">
      <alignment vertical="center" wrapText="1"/>
    </xf>
    <xf numFmtId="0" fontId="2" fillId="8" borderId="0" xfId="0" applyFont="1" applyFill="1" applyAlignment="1">
      <alignment vertical="center" wrapText="1"/>
    </xf>
    <xf numFmtId="0" fontId="2" fillId="2" borderId="13" xfId="0" applyFont="1" applyFill="1" applyBorder="1" applyAlignment="1">
      <alignment vertical="center" wrapText="1" indent="2"/>
    </xf>
    <xf numFmtId="0" fontId="2" fillId="2" borderId="15" xfId="0" applyFont="1" applyFill="1" applyBorder="1" applyAlignment="1">
      <alignment vertical="center" wrapText="1" indent="2"/>
    </xf>
    <xf numFmtId="165" fontId="3" fillId="8" borderId="0" xfId="2" applyNumberFormat="1" applyFont="1" applyFill="1" applyBorder="1" applyAlignment="1" applyProtection="1">
      <alignment horizontal="center" vertical="center" wrapText="1"/>
      <protection locked="0"/>
    </xf>
    <xf numFmtId="0" fontId="6" fillId="0" borderId="0" xfId="0" applyFont="1"/>
    <xf numFmtId="0" fontId="6" fillId="0" borderId="0" xfId="0" applyFont="1" applyAlignment="1">
      <alignment horizontal="left"/>
    </xf>
    <xf numFmtId="0" fontId="11" fillId="12" borderId="5" xfId="0" applyFont="1" applyFill="1" applyBorder="1"/>
    <xf numFmtId="0" fontId="11" fillId="12" borderId="5" xfId="0" applyFont="1" applyFill="1" applyBorder="1" applyAlignment="1">
      <alignment horizontal="center" vertical="center" wrapText="1"/>
    </xf>
    <xf numFmtId="0" fontId="4" fillId="12" borderId="5" xfId="0" applyFont="1" applyFill="1" applyBorder="1" applyAlignment="1">
      <alignment horizontal="center" vertical="center"/>
    </xf>
    <xf numFmtId="0" fontId="4" fillId="0" borderId="5" xfId="0" applyFont="1" applyBorder="1" applyAlignment="1">
      <alignment horizontal="center" vertical="center"/>
    </xf>
    <xf numFmtId="0" fontId="11" fillId="12" borderId="5" xfId="0" applyFont="1" applyFill="1" applyBorder="1" applyAlignment="1">
      <alignment horizontal="center" vertical="center"/>
    </xf>
    <xf numFmtId="44" fontId="4" fillId="12" borderId="5" xfId="0" applyNumberFormat="1" applyFont="1" applyFill="1" applyBorder="1" applyAlignment="1">
      <alignment horizontal="right"/>
    </xf>
    <xf numFmtId="44" fontId="11" fillId="12" borderId="5" xfId="0" applyNumberFormat="1" applyFont="1" applyFill="1" applyBorder="1"/>
    <xf numFmtId="0" fontId="5" fillId="0" borderId="0" xfId="0" applyFont="1" applyAlignment="1">
      <alignment horizontal="center" vertical="center" wrapText="1"/>
    </xf>
    <xf numFmtId="0" fontId="3" fillId="0" borderId="5" xfId="0" applyFont="1" applyBorder="1" applyAlignment="1" applyProtection="1">
      <alignment horizontal="left" vertical="center" wrapText="1"/>
      <protection locked="0"/>
    </xf>
    <xf numFmtId="166" fontId="3" fillId="0" borderId="22" xfId="1" applyNumberFormat="1" applyFont="1" applyFill="1" applyBorder="1" applyAlignment="1" applyProtection="1">
      <alignment horizontal="right" vertical="top" wrapText="1" indent="1"/>
      <protection locked="0"/>
    </xf>
    <xf numFmtId="1" fontId="3" fillId="0" borderId="22" xfId="2" applyNumberFormat="1" applyFont="1" applyFill="1" applyBorder="1" applyAlignment="1" applyProtection="1">
      <alignment horizontal="right" vertical="top" wrapText="1" indent="1"/>
      <protection locked="0"/>
    </xf>
    <xf numFmtId="0" fontId="4" fillId="8" borderId="56" xfId="0" applyFont="1" applyFill="1" applyBorder="1"/>
    <xf numFmtId="44" fontId="4" fillId="8" borderId="29" xfId="0" applyNumberFormat="1" applyFont="1" applyFill="1" applyBorder="1"/>
    <xf numFmtId="0" fontId="4" fillId="8" borderId="57" xfId="0" applyFont="1" applyFill="1" applyBorder="1"/>
    <xf numFmtId="44" fontId="4" fillId="8" borderId="35" xfId="0" applyNumberFormat="1" applyFont="1" applyFill="1" applyBorder="1"/>
    <xf numFmtId="0" fontId="4" fillId="8" borderId="38" xfId="0" applyFont="1" applyFill="1" applyBorder="1"/>
    <xf numFmtId="44" fontId="4" fillId="8" borderId="44" xfId="0" applyNumberFormat="1" applyFont="1" applyFill="1" applyBorder="1"/>
    <xf numFmtId="0" fontId="5" fillId="3" borderId="39" xfId="0" applyFont="1" applyFill="1" applyBorder="1" applyAlignment="1">
      <alignment vertical="center" wrapText="1"/>
    </xf>
    <xf numFmtId="44" fontId="5" fillId="3" borderId="41" xfId="2" applyFont="1" applyFill="1" applyBorder="1" applyAlignment="1">
      <alignment vertical="center"/>
    </xf>
    <xf numFmtId="9" fontId="0" fillId="8" borderId="0" xfId="0" applyNumberFormat="1" applyFill="1"/>
    <xf numFmtId="166" fontId="3" fillId="0" borderId="20" xfId="1" applyNumberFormat="1" applyFont="1" applyFill="1" applyBorder="1" applyAlignment="1" applyProtection="1">
      <alignment horizontal="right" vertical="top" wrapText="1" indent="1"/>
      <protection locked="0"/>
    </xf>
    <xf numFmtId="44" fontId="3" fillId="4" borderId="56" xfId="2" applyFont="1" applyFill="1" applyBorder="1" applyAlignment="1" applyProtection="1">
      <alignment horizontal="center" vertical="top" wrapText="1"/>
      <protection locked="0"/>
    </xf>
    <xf numFmtId="44" fontId="3" fillId="0" borderId="33" xfId="2" applyFont="1" applyFill="1" applyBorder="1" applyAlignment="1" applyProtection="1">
      <alignment horizontal="center" vertical="top" wrapText="1"/>
      <protection locked="0"/>
    </xf>
    <xf numFmtId="165" fontId="3" fillId="0" borderId="0" xfId="2" applyNumberFormat="1" applyFont="1" applyFill="1" applyBorder="1" applyAlignment="1" applyProtection="1">
      <alignment horizontal="center" vertical="center" wrapText="1"/>
      <protection locked="0"/>
    </xf>
    <xf numFmtId="44" fontId="3" fillId="0" borderId="23" xfId="2" applyFont="1" applyFill="1" applyBorder="1" applyAlignment="1" applyProtection="1">
      <alignment horizontal="center" vertical="center" wrapText="1"/>
      <protection locked="0"/>
    </xf>
    <xf numFmtId="44" fontId="3" fillId="0" borderId="38" xfId="2" applyFont="1" applyFill="1" applyBorder="1" applyAlignment="1" applyProtection="1">
      <alignment horizontal="center" vertical="top" wrapText="1"/>
      <protection locked="0"/>
    </xf>
    <xf numFmtId="44" fontId="3" fillId="0" borderId="37" xfId="2" applyFont="1" applyFill="1" applyBorder="1" applyAlignment="1" applyProtection="1">
      <alignment horizontal="center" vertical="top" wrapText="1"/>
      <protection locked="0"/>
    </xf>
    <xf numFmtId="166" fontId="3" fillId="0" borderId="65" xfId="1" applyNumberFormat="1" applyFont="1" applyFill="1" applyBorder="1" applyAlignment="1" applyProtection="1">
      <alignment horizontal="right" vertical="top" wrapText="1" indent="1"/>
      <protection locked="0"/>
    </xf>
    <xf numFmtId="165" fontId="3" fillId="3" borderId="66" xfId="2" applyNumberFormat="1" applyFont="1" applyFill="1" applyBorder="1" applyAlignment="1">
      <alignment horizontal="center" vertical="center" wrapText="1"/>
    </xf>
    <xf numFmtId="166" fontId="3" fillId="0" borderId="67" xfId="1" applyNumberFormat="1" applyFont="1" applyFill="1" applyBorder="1" applyAlignment="1" applyProtection="1">
      <alignment horizontal="right" vertical="top" wrapText="1" indent="1"/>
      <protection locked="0"/>
    </xf>
    <xf numFmtId="44" fontId="3" fillId="0" borderId="68" xfId="2" applyFont="1" applyFill="1" applyBorder="1" applyAlignment="1" applyProtection="1">
      <alignment horizontal="center" vertical="top" wrapText="1"/>
      <protection locked="0"/>
    </xf>
    <xf numFmtId="44" fontId="3" fillId="0" borderId="28" xfId="2" applyFont="1" applyFill="1" applyBorder="1" applyAlignment="1" applyProtection="1">
      <alignment horizontal="center" vertical="center" wrapText="1"/>
      <protection locked="0"/>
    </xf>
    <xf numFmtId="44" fontId="3" fillId="3" borderId="34" xfId="2" applyFont="1" applyFill="1" applyBorder="1" applyAlignment="1" applyProtection="1">
      <alignment horizontal="center" vertical="center" wrapText="1"/>
      <protection locked="0"/>
    </xf>
    <xf numFmtId="44" fontId="3" fillId="3" borderId="59" xfId="2" applyFont="1" applyFill="1" applyBorder="1" applyAlignment="1" applyProtection="1">
      <alignment horizontal="center" vertical="center" wrapText="1"/>
      <protection locked="0"/>
    </xf>
    <xf numFmtId="0" fontId="11" fillId="12" borderId="22" xfId="0" applyFont="1" applyFill="1" applyBorder="1" applyAlignment="1">
      <alignment vertical="center" wrapText="1"/>
    </xf>
    <xf numFmtId="0" fontId="6" fillId="0" borderId="5" xfId="0" applyFont="1" applyBorder="1"/>
    <xf numFmtId="44" fontId="2" fillId="3" borderId="16" xfId="2" applyFont="1" applyFill="1" applyBorder="1" applyAlignment="1">
      <alignment vertical="center"/>
    </xf>
    <xf numFmtId="0" fontId="7" fillId="14" borderId="72" xfId="0" applyFont="1" applyFill="1" applyBorder="1" applyAlignment="1">
      <alignment wrapText="1"/>
    </xf>
    <xf numFmtId="0" fontId="7" fillId="14" borderId="75" xfId="0" applyFont="1" applyFill="1" applyBorder="1" applyAlignment="1">
      <alignment wrapText="1"/>
    </xf>
    <xf numFmtId="0" fontId="10" fillId="15" borderId="27" xfId="0" applyFont="1" applyFill="1" applyBorder="1"/>
    <xf numFmtId="0" fontId="10" fillId="0" borderId="0" xfId="0" applyFont="1"/>
    <xf numFmtId="0" fontId="10" fillId="0" borderId="5" xfId="0" applyFont="1" applyBorder="1" applyAlignment="1">
      <alignment horizontal="center" vertical="center"/>
    </xf>
    <xf numFmtId="0" fontId="10" fillId="0" borderId="42" xfId="0" applyFont="1" applyBorder="1" applyAlignment="1">
      <alignment horizontal="center" vertical="center"/>
    </xf>
    <xf numFmtId="0" fontId="10" fillId="15" borderId="42" xfId="0" applyFont="1" applyFill="1" applyBorder="1" applyAlignment="1">
      <alignment horizontal="center" vertical="center"/>
    </xf>
    <xf numFmtId="44" fontId="4" fillId="16" borderId="5" xfId="0" applyNumberFormat="1" applyFont="1" applyFill="1" applyBorder="1"/>
    <xf numFmtId="44" fontId="4" fillId="16" borderId="35" xfId="0" applyNumberFormat="1" applyFont="1" applyFill="1" applyBorder="1"/>
    <xf numFmtId="0" fontId="10" fillId="15" borderId="33" xfId="0" applyFont="1" applyFill="1" applyBorder="1"/>
    <xf numFmtId="0" fontId="2" fillId="3" borderId="5" xfId="0" applyFont="1" applyFill="1" applyBorder="1" applyAlignment="1">
      <alignment horizontal="center" vertical="center" wrapText="1"/>
    </xf>
    <xf numFmtId="0" fontId="13" fillId="8" borderId="0" xfId="0" applyFont="1" applyFill="1"/>
    <xf numFmtId="0" fontId="2" fillId="8" borderId="0" xfId="0" applyFont="1" applyFill="1" applyAlignment="1">
      <alignment horizontal="center" vertical="center" wrapText="1"/>
    </xf>
    <xf numFmtId="0" fontId="12" fillId="8" borderId="0" xfId="0" applyFont="1" applyFill="1"/>
    <xf numFmtId="0" fontId="2" fillId="3" borderId="50" xfId="0" applyFont="1" applyFill="1" applyBorder="1" applyAlignment="1">
      <alignment horizontal="center" vertical="center" wrapText="1"/>
    </xf>
    <xf numFmtId="0" fontId="2" fillId="3" borderId="4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12" fillId="0" borderId="21" xfId="0" applyFont="1" applyBorder="1"/>
    <xf numFmtId="0" fontId="3" fillId="0" borderId="42" xfId="0" applyFont="1" applyBorder="1" applyAlignment="1" applyProtection="1">
      <alignment horizontal="left" vertical="center" wrapText="1"/>
      <protection locked="0"/>
    </xf>
    <xf numFmtId="0" fontId="13" fillId="8" borderId="5" xfId="0" applyFont="1" applyFill="1" applyBorder="1"/>
    <xf numFmtId="0" fontId="14" fillId="0" borderId="0" xfId="0" applyFont="1" applyAlignment="1">
      <alignment vertical="center" wrapText="1"/>
    </xf>
    <xf numFmtId="0" fontId="2" fillId="3" borderId="5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58" xfId="0" applyFont="1" applyFill="1" applyBorder="1" applyAlignment="1">
      <alignment horizontal="center" vertical="center" wrapText="1"/>
    </xf>
    <xf numFmtId="0" fontId="12" fillId="0" borderId="30" xfId="0" applyFont="1" applyBorder="1"/>
    <xf numFmtId="0" fontId="3" fillId="0" borderId="43" xfId="0" applyFont="1" applyBorder="1" applyAlignment="1" applyProtection="1">
      <alignment horizontal="left" vertical="center" wrapText="1"/>
      <protection locked="0"/>
    </xf>
    <xf numFmtId="0" fontId="12" fillId="0" borderId="37" xfId="0" applyFont="1" applyBorder="1"/>
    <xf numFmtId="0" fontId="14" fillId="0" borderId="47" xfId="0" applyFont="1" applyBorder="1" applyAlignment="1">
      <alignment vertical="center" wrapText="1"/>
    </xf>
    <xf numFmtId="0" fontId="13" fillId="8" borderId="47" xfId="0" applyFont="1" applyFill="1" applyBorder="1"/>
    <xf numFmtId="0" fontId="13" fillId="8" borderId="46" xfId="0" applyFont="1" applyFill="1" applyBorder="1"/>
    <xf numFmtId="0" fontId="12" fillId="0" borderId="0" xfId="0" applyFont="1"/>
    <xf numFmtId="0" fontId="13" fillId="0" borderId="0" xfId="0" applyFont="1"/>
    <xf numFmtId="0" fontId="3" fillId="0" borderId="5" xfId="0" applyFont="1" applyBorder="1" applyAlignment="1">
      <alignment horizontal="left" vertical="center" wrapText="1"/>
    </xf>
    <xf numFmtId="0" fontId="3" fillId="4" borderId="5" xfId="0" applyFont="1" applyFill="1" applyBorder="1" applyAlignment="1">
      <alignment horizontal="center" vertical="center" wrapText="1"/>
    </xf>
    <xf numFmtId="0" fontId="3" fillId="0" borderId="0" xfId="0" applyFont="1" applyAlignment="1">
      <alignment wrapText="1"/>
    </xf>
    <xf numFmtId="0" fontId="2" fillId="3" borderId="5" xfId="0" applyFont="1" applyFill="1" applyBorder="1" applyAlignment="1">
      <alignment horizontal="left" vertical="center" wrapText="1"/>
    </xf>
    <xf numFmtId="0" fontId="2" fillId="0" borderId="22" xfId="0" applyFont="1" applyBorder="1" applyAlignment="1">
      <alignment horizontal="left" vertical="center" wrapText="1" indent="1"/>
    </xf>
    <xf numFmtId="0" fontId="3" fillId="0" borderId="5" xfId="0" applyFont="1" applyBorder="1" applyAlignment="1">
      <alignment horizontal="left" vertical="top" wrapText="1"/>
    </xf>
    <xf numFmtId="0" fontId="2" fillId="0" borderId="5" xfId="0" applyFont="1" applyBorder="1" applyAlignment="1">
      <alignment horizontal="left" vertical="center" wrapText="1" indent="1"/>
    </xf>
    <xf numFmtId="0" fontId="3" fillId="0" borderId="5" xfId="0" applyFont="1" applyBorder="1" applyAlignment="1">
      <alignment horizontal="left" vertical="top" wrapText="1" indent="1"/>
    </xf>
    <xf numFmtId="0" fontId="3" fillId="0" borderId="5" xfId="0" applyFont="1" applyBorder="1" applyAlignment="1">
      <alignment horizontal="left" vertical="center" wrapText="1" indent="1"/>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5" borderId="15" xfId="0" applyFont="1" applyFill="1" applyBorder="1" applyAlignment="1">
      <alignment horizontal="left"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7"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5" fillId="3" borderId="55" xfId="0" applyFont="1" applyFill="1" applyBorder="1" applyAlignment="1">
      <alignment horizontal="left" vertical="center" wrapText="1"/>
    </xf>
    <xf numFmtId="0" fontId="5" fillId="3" borderId="53"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9" fillId="3" borderId="13" xfId="0" applyFont="1" applyFill="1" applyBorder="1" applyAlignment="1">
      <alignment horizontal="left" vertical="center" wrapText="1"/>
    </xf>
    <xf numFmtId="0" fontId="9" fillId="3" borderId="14"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2" borderId="13"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3" borderId="4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53" xfId="0" applyFont="1" applyFill="1" applyBorder="1" applyAlignment="1">
      <alignment horizontal="left" vertical="center" wrapText="1"/>
    </xf>
    <xf numFmtId="0" fontId="2" fillId="3" borderId="54" xfId="0" applyFont="1" applyFill="1" applyBorder="1" applyAlignment="1">
      <alignment horizontal="left" vertical="center" wrapText="1"/>
    </xf>
    <xf numFmtId="0" fontId="2" fillId="3" borderId="20" xfId="0" applyFont="1" applyFill="1" applyBorder="1" applyAlignment="1">
      <alignment horizontal="left" vertical="center" wrapText="1"/>
    </xf>
    <xf numFmtId="0" fontId="2" fillId="3" borderId="27" xfId="0" applyFont="1" applyFill="1" applyBorder="1" applyAlignment="1">
      <alignment horizontal="left" vertical="center" wrapText="1"/>
    </xf>
    <xf numFmtId="0" fontId="4" fillId="0" borderId="22" xfId="0" applyFont="1" applyBorder="1" applyAlignment="1">
      <alignment horizontal="left" wrapText="1"/>
    </xf>
    <xf numFmtId="0" fontId="4" fillId="0" borderId="33" xfId="0" applyFont="1" applyBorder="1" applyAlignment="1">
      <alignment horizontal="left" wrapText="1"/>
    </xf>
    <xf numFmtId="0" fontId="4" fillId="0" borderId="5" xfId="0" applyFont="1" applyBorder="1" applyAlignment="1">
      <alignment horizontal="left" wrapText="1"/>
    </xf>
    <xf numFmtId="44" fontId="5" fillId="3" borderId="17" xfId="0" applyNumberFormat="1" applyFont="1" applyFill="1" applyBorder="1" applyAlignment="1">
      <alignment horizontal="center"/>
    </xf>
    <xf numFmtId="44" fontId="5" fillId="3" borderId="19" xfId="0" applyNumberFormat="1" applyFont="1" applyFill="1" applyBorder="1" applyAlignment="1">
      <alignment horizontal="center"/>
    </xf>
    <xf numFmtId="44" fontId="5" fillId="5" borderId="17" xfId="0" applyNumberFormat="1" applyFont="1" applyFill="1" applyBorder="1" applyAlignment="1">
      <alignment horizontal="center" vertical="center"/>
    </xf>
    <xf numFmtId="44" fontId="5" fillId="5" borderId="19" xfId="0" applyNumberFormat="1" applyFont="1" applyFill="1" applyBorder="1" applyAlignment="1">
      <alignment horizontal="center" vertical="center"/>
    </xf>
    <xf numFmtId="0" fontId="4" fillId="0" borderId="5" xfId="0" applyFont="1" applyBorder="1" applyAlignment="1">
      <alignment horizontal="left"/>
    </xf>
    <xf numFmtId="0" fontId="2" fillId="3" borderId="9" xfId="0" applyFont="1" applyFill="1" applyBorder="1" applyAlignment="1">
      <alignment horizontal="right" vertical="center" wrapText="1" indent="1"/>
    </xf>
    <xf numFmtId="0" fontId="2" fillId="3" borderId="10" xfId="0" applyFont="1" applyFill="1" applyBorder="1" applyAlignment="1">
      <alignment horizontal="right" vertical="center" wrapText="1" indent="1"/>
    </xf>
    <xf numFmtId="0" fontId="2" fillId="3" borderId="11" xfId="0" applyFont="1" applyFill="1" applyBorder="1" applyAlignment="1">
      <alignment horizontal="right" vertical="center" wrapText="1" indent="1"/>
    </xf>
    <xf numFmtId="0" fontId="2" fillId="3" borderId="13" xfId="0" applyFont="1" applyFill="1" applyBorder="1" applyAlignment="1">
      <alignment horizontal="right" vertical="center" wrapText="1"/>
    </xf>
    <xf numFmtId="0" fontId="2" fillId="3" borderId="14" xfId="0" applyFont="1" applyFill="1" applyBorder="1" applyAlignment="1">
      <alignment horizontal="right" vertical="center" wrapText="1"/>
    </xf>
    <xf numFmtId="0" fontId="2" fillId="3" borderId="15" xfId="0" applyFont="1" applyFill="1" applyBorder="1" applyAlignment="1">
      <alignment horizontal="right" vertical="center" wrapText="1"/>
    </xf>
    <xf numFmtId="0" fontId="5" fillId="5" borderId="13" xfId="0" applyFont="1" applyFill="1" applyBorder="1" applyAlignment="1">
      <alignment horizontal="right" vertical="center"/>
    </xf>
    <xf numFmtId="0" fontId="5" fillId="5" borderId="14" xfId="0" applyFont="1" applyFill="1" applyBorder="1" applyAlignment="1">
      <alignment horizontal="right" vertical="center"/>
    </xf>
    <xf numFmtId="0" fontId="5" fillId="5" borderId="15" xfId="0" applyFont="1" applyFill="1" applyBorder="1" applyAlignment="1">
      <alignment horizontal="right" vertical="center"/>
    </xf>
    <xf numFmtId="0" fontId="10" fillId="0" borderId="52" xfId="0" applyFont="1" applyBorder="1"/>
    <xf numFmtId="0" fontId="10" fillId="0" borderId="33" xfId="0" applyFont="1" applyBorder="1"/>
    <xf numFmtId="0" fontId="10" fillId="15" borderId="52" xfId="0" applyFont="1" applyFill="1" applyBorder="1"/>
    <xf numFmtId="0" fontId="10" fillId="15" borderId="33" xfId="0" applyFont="1" applyFill="1" applyBorder="1"/>
    <xf numFmtId="0" fontId="7" fillId="0" borderId="13" xfId="0" applyFont="1" applyBorder="1" applyAlignment="1">
      <alignment wrapText="1"/>
    </xf>
    <xf numFmtId="0" fontId="7" fillId="0" borderId="14" xfId="0" applyFont="1" applyBorder="1" applyAlignment="1">
      <alignment wrapText="1"/>
    </xf>
    <xf numFmtId="0" fontId="7" fillId="0" borderId="71" xfId="0" applyFont="1" applyBorder="1" applyAlignment="1">
      <alignment wrapText="1"/>
    </xf>
    <xf numFmtId="0" fontId="7" fillId="0" borderId="70" xfId="0" applyFont="1" applyBorder="1" applyAlignment="1">
      <alignment wrapText="1"/>
    </xf>
    <xf numFmtId="0" fontId="10" fillId="0" borderId="14" xfId="0" applyFont="1" applyBorder="1" applyAlignment="1">
      <alignment wrapText="1"/>
    </xf>
    <xf numFmtId="0" fontId="10" fillId="0" borderId="71" xfId="0" applyFont="1" applyBorder="1" applyAlignment="1">
      <alignment wrapText="1"/>
    </xf>
    <xf numFmtId="0" fontId="7" fillId="13" borderId="13" xfId="0" applyFont="1" applyFill="1" applyBorder="1" applyAlignment="1">
      <alignment wrapText="1"/>
    </xf>
    <xf numFmtId="0" fontId="7" fillId="13" borderId="14" xfId="0" applyFont="1" applyFill="1" applyBorder="1" applyAlignment="1">
      <alignment wrapText="1"/>
    </xf>
    <xf numFmtId="0" fontId="7" fillId="13" borderId="71" xfId="0" applyFont="1" applyFill="1" applyBorder="1" applyAlignment="1">
      <alignment wrapText="1"/>
    </xf>
    <xf numFmtId="0" fontId="7" fillId="14" borderId="73" xfId="0" applyFont="1" applyFill="1" applyBorder="1" applyAlignment="1">
      <alignment wrapText="1"/>
    </xf>
    <xf numFmtId="0" fontId="7" fillId="14" borderId="74" xfId="0" applyFont="1" applyFill="1" applyBorder="1" applyAlignment="1">
      <alignment wrapText="1"/>
    </xf>
    <xf numFmtId="0" fontId="14" fillId="3" borderId="13"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57" xfId="0" applyFont="1" applyFill="1" applyBorder="1" applyAlignment="1">
      <alignment horizontal="center" vertical="center" wrapText="1"/>
    </xf>
    <xf numFmtId="0" fontId="2" fillId="3" borderId="76"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2" fillId="6" borderId="6" xfId="0" applyFont="1" applyFill="1" applyBorder="1" applyAlignment="1">
      <alignment horizontal="left" vertical="center" wrapText="1"/>
    </xf>
    <xf numFmtId="0" fontId="2" fillId="6" borderId="7" xfId="0" applyFont="1" applyFill="1" applyBorder="1" applyAlignment="1">
      <alignment horizontal="left" vertical="center" wrapText="1"/>
    </xf>
    <xf numFmtId="0" fontId="2" fillId="6" borderId="8" xfId="0" applyFont="1" applyFill="1" applyBorder="1" applyAlignment="1">
      <alignment horizontal="left" vertical="center" wrapText="1"/>
    </xf>
    <xf numFmtId="0" fontId="2" fillId="3" borderId="38"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44"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6" borderId="62" xfId="0" applyFont="1" applyFill="1" applyBorder="1" applyAlignment="1">
      <alignment horizontal="center" vertical="center" wrapText="1"/>
    </xf>
    <xf numFmtId="0" fontId="2" fillId="6" borderId="63" xfId="0" applyFont="1" applyFill="1" applyBorder="1" applyAlignment="1">
      <alignment horizontal="center" vertical="center" wrapText="1"/>
    </xf>
    <xf numFmtId="0" fontId="2" fillId="6" borderId="64" xfId="0" applyFont="1" applyFill="1" applyBorder="1" applyAlignment="1">
      <alignment horizontal="center" vertical="center" wrapText="1"/>
    </xf>
    <xf numFmtId="0" fontId="12" fillId="0" borderId="60" xfId="0" applyFont="1" applyBorder="1" applyAlignment="1">
      <alignment horizontal="center"/>
    </xf>
    <xf numFmtId="0" fontId="12" fillId="0" borderId="47" xfId="0" applyFont="1" applyBorder="1" applyAlignment="1">
      <alignment horizontal="center"/>
    </xf>
    <xf numFmtId="0" fontId="12" fillId="0" borderId="48" xfId="0" applyFont="1" applyBorder="1" applyAlignment="1">
      <alignment horizontal="center"/>
    </xf>
    <xf numFmtId="44" fontId="3" fillId="0" borderId="46" xfId="2" applyFont="1" applyFill="1" applyBorder="1" applyAlignment="1" applyProtection="1">
      <alignment horizontal="center" vertical="top" wrapText="1"/>
      <protection locked="0"/>
    </xf>
    <xf numFmtId="44" fontId="3" fillId="0" borderId="47" xfId="2" applyFont="1" applyFill="1" applyBorder="1" applyAlignment="1" applyProtection="1">
      <alignment horizontal="center" vertical="top" wrapText="1"/>
      <protection locked="0"/>
    </xf>
    <xf numFmtId="44" fontId="3" fillId="0" borderId="61" xfId="2" applyFont="1" applyFill="1" applyBorder="1" applyAlignment="1" applyProtection="1">
      <alignment horizontal="center" vertical="top" wrapText="1"/>
      <protection locked="0"/>
    </xf>
    <xf numFmtId="0" fontId="5" fillId="6"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5" fillId="0" borderId="5" xfId="0" applyFont="1" applyBorder="1" applyAlignment="1">
      <alignment horizontal="center" vertical="center" wrapText="1"/>
    </xf>
    <xf numFmtId="0" fontId="11" fillId="6" borderId="20" xfId="0" applyFont="1" applyFill="1" applyBorder="1" applyAlignment="1">
      <alignment horizontal="center" vertical="center" wrapText="1"/>
    </xf>
    <xf numFmtId="0" fontId="11" fillId="6" borderId="69" xfId="0" applyFont="1" applyFill="1" applyBorder="1" applyAlignment="1">
      <alignment horizontal="center" vertical="center" wrapText="1"/>
    </xf>
    <xf numFmtId="0" fontId="11" fillId="6" borderId="27" xfId="0" applyFont="1" applyFill="1" applyBorder="1" applyAlignment="1">
      <alignment horizontal="center" vertical="center" wrapText="1"/>
    </xf>
    <xf numFmtId="0" fontId="11" fillId="12" borderId="22" xfId="0" applyFont="1" applyFill="1" applyBorder="1" applyAlignment="1">
      <alignment horizontal="center" vertical="center" wrapText="1"/>
    </xf>
    <xf numFmtId="0" fontId="11" fillId="12" borderId="33"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11" fillId="3" borderId="52"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12" borderId="22" xfId="0" applyFont="1" applyFill="1" applyBorder="1" applyAlignment="1">
      <alignment horizontal="center"/>
    </xf>
    <xf numFmtId="0" fontId="11" fillId="12" borderId="33" xfId="0" applyFont="1" applyFill="1" applyBorder="1" applyAlignment="1">
      <alignment horizontal="center"/>
    </xf>
    <xf numFmtId="0" fontId="6" fillId="0" borderId="5" xfId="0" applyFont="1" applyBorder="1" applyAlignment="1">
      <alignment horizontal="center"/>
    </xf>
  </cellXfs>
  <cellStyles count="3">
    <cellStyle name="Comma" xfId="1" builtinId="3"/>
    <cellStyle name="Currency" xfId="2"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DD51B-A75B-427D-9EF6-2A811420D9A3}">
  <dimension ref="A2:B12"/>
  <sheetViews>
    <sheetView showGridLines="0" tabSelected="1" view="pageLayout" topLeftCell="B1" zoomScaleNormal="110" workbookViewId="0">
      <selection activeCell="B7" sqref="B7"/>
    </sheetView>
  </sheetViews>
  <sheetFormatPr defaultColWidth="8.6640625" defaultRowHeight="13.2" x14ac:dyDescent="0.25"/>
  <cols>
    <col min="1" max="1" width="35.44140625" style="120" customWidth="1"/>
    <col min="2" max="2" width="164.88671875" style="120" customWidth="1"/>
    <col min="3" max="3" width="72.6640625" style="120" customWidth="1"/>
    <col min="4" max="16384" width="8.6640625" style="120"/>
  </cols>
  <sheetData>
    <row r="2" spans="1:2" ht="18.600000000000001" customHeight="1" x14ac:dyDescent="0.25">
      <c r="A2" s="118" t="s">
        <v>0</v>
      </c>
      <c r="B2" s="119" t="s">
        <v>1</v>
      </c>
    </row>
    <row r="4" spans="1:2" ht="24" customHeight="1" x14ac:dyDescent="0.25">
      <c r="A4" s="91" t="s">
        <v>2</v>
      </c>
      <c r="B4" s="121" t="s">
        <v>3</v>
      </c>
    </row>
    <row r="5" spans="1:2" ht="44.25" customHeight="1" x14ac:dyDescent="0.25">
      <c r="A5" s="122" t="s">
        <v>3</v>
      </c>
      <c r="B5" s="123" t="s">
        <v>4</v>
      </c>
    </row>
    <row r="6" spans="1:2" ht="52.2" x14ac:dyDescent="0.25">
      <c r="A6" s="122" t="s">
        <v>5</v>
      </c>
      <c r="B6" s="123" t="s">
        <v>174</v>
      </c>
    </row>
    <row r="7" spans="1:2" ht="79.2" x14ac:dyDescent="0.25">
      <c r="A7" s="124" t="s">
        <v>6</v>
      </c>
      <c r="B7" s="125" t="s">
        <v>175</v>
      </c>
    </row>
    <row r="8" spans="1:2" ht="102.75" customHeight="1" x14ac:dyDescent="0.25">
      <c r="A8" s="124" t="s">
        <v>7</v>
      </c>
      <c r="B8" s="123" t="s">
        <v>180</v>
      </c>
    </row>
    <row r="9" spans="1:2" ht="158.4" x14ac:dyDescent="0.25">
      <c r="A9" s="124" t="s">
        <v>8</v>
      </c>
      <c r="B9" s="126" t="s">
        <v>176</v>
      </c>
    </row>
    <row r="10" spans="1:2" ht="158.4" x14ac:dyDescent="0.25">
      <c r="A10" s="124" t="s">
        <v>9</v>
      </c>
      <c r="B10" s="126" t="s">
        <v>177</v>
      </c>
    </row>
    <row r="11" spans="1:2" ht="158.4" x14ac:dyDescent="0.25">
      <c r="A11" s="124" t="s">
        <v>10</v>
      </c>
      <c r="B11" s="126" t="s">
        <v>178</v>
      </c>
    </row>
    <row r="12" spans="1:2" ht="324" customHeight="1" x14ac:dyDescent="0.25">
      <c r="A12" s="124" t="s">
        <v>11</v>
      </c>
      <c r="B12" s="123" t="s">
        <v>179</v>
      </c>
    </row>
  </sheetData>
  <pageMargins left="0.7" right="0.7" top="0.75" bottom="0.75" header="0.3" footer="0.3"/>
  <pageSetup orientation="landscape" r:id="rId1"/>
  <headerFooter>
    <oddHeader>&amp;L&amp;"Century Gothic,Regular"&amp;10State of California
Employment Development Department&amp;C&amp;"Century Gothic,Regular"&amp;10Addendum 5, August 19, 2026&amp;R&amp;"Century Gothic,Regular"&amp;10RFP 3475
Exhibit C: Cost Workbook</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D5114-4203-4580-B009-E5DC199B2299}">
  <dimension ref="A1:E20"/>
  <sheetViews>
    <sheetView topLeftCell="A4" zoomScale="120" zoomScaleNormal="120" workbookViewId="0">
      <selection activeCell="A5" sqref="A5"/>
    </sheetView>
  </sheetViews>
  <sheetFormatPr defaultColWidth="9.109375" defaultRowHeight="14.4" x14ac:dyDescent="0.3"/>
  <cols>
    <col min="1" max="1" width="45.6640625" style="23" bestFit="1" customWidth="1"/>
    <col min="2" max="2" width="34.44140625" style="23" customWidth="1"/>
    <col min="3" max="3" width="19.109375" style="23" customWidth="1"/>
    <col min="4" max="4" width="20.5546875" style="23" customWidth="1"/>
    <col min="5" max="5" width="80.44140625" style="23" customWidth="1"/>
    <col min="6" max="16384" width="9.109375" style="23"/>
  </cols>
  <sheetData>
    <row r="1" spans="1:5" ht="32.1" customHeight="1" thickBot="1" x14ac:dyDescent="0.35">
      <c r="A1" s="24" t="s">
        <v>12</v>
      </c>
      <c r="B1" s="130" t="s">
        <v>13</v>
      </c>
      <c r="C1" s="131"/>
      <c r="D1" s="131"/>
      <c r="E1" s="132"/>
    </row>
    <row r="2" spans="1:5" ht="15" thickBot="1" x14ac:dyDescent="0.35">
      <c r="A2" s="25"/>
      <c r="B2" s="25"/>
      <c r="C2" s="25"/>
      <c r="D2" s="25"/>
      <c r="E2" s="25"/>
    </row>
    <row r="3" spans="1:5" ht="32.1" customHeight="1" thickBot="1" x14ac:dyDescent="0.35">
      <c r="A3" s="133" t="s">
        <v>14</v>
      </c>
      <c r="B3" s="134"/>
      <c r="C3" s="134"/>
      <c r="D3" s="134"/>
      <c r="E3" s="135"/>
    </row>
    <row r="4" spans="1:5" ht="15" thickBot="1" x14ac:dyDescent="0.35"/>
    <row r="5" spans="1:5" ht="32.25" customHeight="1" thickBot="1" x14ac:dyDescent="0.35">
      <c r="A5" s="26" t="s">
        <v>15</v>
      </c>
      <c r="B5" s="27" t="s">
        <v>16</v>
      </c>
      <c r="C5" s="29" t="s">
        <v>17</v>
      </c>
      <c r="D5" s="30" t="s">
        <v>18</v>
      </c>
    </row>
    <row r="6" spans="1:5" ht="24" customHeight="1" x14ac:dyDescent="0.3">
      <c r="A6" s="55" t="s">
        <v>19</v>
      </c>
      <c r="B6" s="36">
        <f>'A. M&amp;O Services'!E25</f>
        <v>0</v>
      </c>
      <c r="C6" s="36">
        <f>'A. M&amp;O Services'!G23</f>
        <v>0</v>
      </c>
      <c r="D6" s="56">
        <f>'A. M&amp;O Services'!H23</f>
        <v>0</v>
      </c>
      <c r="E6" s="63"/>
    </row>
    <row r="7" spans="1:5" ht="24" customHeight="1" thickBot="1" x14ac:dyDescent="0.35">
      <c r="A7" s="59" t="s">
        <v>20</v>
      </c>
      <c r="B7" s="60">
        <f>'F. SystemImprovementActivities'!C51</f>
        <v>0</v>
      </c>
      <c r="C7" s="88"/>
      <c r="D7" s="89"/>
      <c r="E7" s="63"/>
    </row>
    <row r="8" spans="1:5" ht="32.1" customHeight="1" thickBot="1" x14ac:dyDescent="0.35">
      <c r="A8" s="61" t="s">
        <v>21</v>
      </c>
      <c r="B8" s="62">
        <f>SUM(B6,B7)</f>
        <v>0</v>
      </c>
      <c r="C8" s="28"/>
      <c r="D8" s="28"/>
    </row>
    <row r="9" spans="1:5" ht="32.1" customHeight="1" thickBot="1" x14ac:dyDescent="0.35">
      <c r="A9" s="136" t="s">
        <v>22</v>
      </c>
      <c r="B9" s="137"/>
      <c r="C9" s="80">
        <f>SUM(C6:C7)</f>
        <v>0</v>
      </c>
      <c r="D9" s="28"/>
    </row>
    <row r="10" spans="1:5" ht="24.75" customHeight="1" thickBot="1" x14ac:dyDescent="0.35">
      <c r="A10" s="138" t="s">
        <v>23</v>
      </c>
      <c r="B10" s="139"/>
      <c r="C10" s="139"/>
      <c r="D10" s="32">
        <f>SUM(D6:D7)</f>
        <v>0</v>
      </c>
    </row>
    <row r="11" spans="1:5" ht="24.75" customHeight="1" thickBot="1" x14ac:dyDescent="0.35">
      <c r="A11" s="140" t="s">
        <v>24</v>
      </c>
      <c r="B11" s="141"/>
      <c r="C11" s="142"/>
      <c r="D11" s="34">
        <f>SUM(B8,C9,D10)</f>
        <v>0</v>
      </c>
    </row>
    <row r="12" spans="1:5" ht="24" customHeight="1" thickBot="1" x14ac:dyDescent="0.35">
      <c r="A12" s="57" t="s">
        <v>25</v>
      </c>
      <c r="B12" s="33">
        <f>'C. Current SF License Count'!J46</f>
        <v>0</v>
      </c>
      <c r="C12" s="31">
        <f>'C. Current SF License Count'!N46</f>
        <v>0</v>
      </c>
      <c r="D12" s="58">
        <f>'C. Current SF License Count'!Q46</f>
        <v>0</v>
      </c>
      <c r="E12" s="63"/>
    </row>
    <row r="13" spans="1:5" ht="15" thickBot="1" x14ac:dyDescent="0.35">
      <c r="A13" s="61" t="s">
        <v>26</v>
      </c>
      <c r="B13" s="62">
        <f>B12</f>
        <v>0</v>
      </c>
      <c r="C13" s="28"/>
      <c r="D13" s="28"/>
    </row>
    <row r="14" spans="1:5" ht="32.1" customHeight="1" thickBot="1" x14ac:dyDescent="0.35">
      <c r="A14" s="136" t="s">
        <v>27</v>
      </c>
      <c r="B14" s="137"/>
      <c r="C14" s="80">
        <f>C12</f>
        <v>0</v>
      </c>
      <c r="D14" s="28"/>
    </row>
    <row r="15" spans="1:5" ht="24.75" customHeight="1" thickBot="1" x14ac:dyDescent="0.35">
      <c r="A15" s="138" t="s">
        <v>28</v>
      </c>
      <c r="B15" s="139"/>
      <c r="C15" s="139"/>
      <c r="D15" s="32">
        <f>D12</f>
        <v>0</v>
      </c>
    </row>
    <row r="16" spans="1:5" ht="24.75" customHeight="1" thickBot="1" x14ac:dyDescent="0.35">
      <c r="A16" s="140" t="s">
        <v>29</v>
      </c>
      <c r="B16" s="141"/>
      <c r="C16" s="142"/>
      <c r="D16" s="34">
        <f>SUM(B13,C14,D15)</f>
        <v>0</v>
      </c>
    </row>
    <row r="17" spans="1:4" x14ac:dyDescent="0.3">
      <c r="A17" s="28"/>
      <c r="B17" s="28"/>
      <c r="C17" s="28"/>
      <c r="D17" s="28"/>
    </row>
    <row r="19" spans="1:4" ht="15" thickBot="1" x14ac:dyDescent="0.35"/>
    <row r="20" spans="1:4" ht="20.100000000000001" customHeight="1" thickBot="1" x14ac:dyDescent="0.35">
      <c r="A20" s="127" t="s">
        <v>30</v>
      </c>
      <c r="B20" s="128"/>
      <c r="C20" s="129"/>
      <c r="D20" s="35">
        <f>SUM(D11,D16)</f>
        <v>0</v>
      </c>
    </row>
  </sheetData>
  <mergeCells count="9">
    <mergeCell ref="A20:C20"/>
    <mergeCell ref="B1:E1"/>
    <mergeCell ref="A3:E3"/>
    <mergeCell ref="A14:B14"/>
    <mergeCell ref="A15:C15"/>
    <mergeCell ref="A9:B9"/>
    <mergeCell ref="A10:C10"/>
    <mergeCell ref="A11:C11"/>
    <mergeCell ref="A16:C16"/>
  </mergeCells>
  <pageMargins left="0.7" right="0.7" top="0.75" bottom="0.75" header="0.3" footer="0.3"/>
  <pageSetup paperSize="5" scale="8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7A61C-4DC2-479E-B91D-F60D4750E8C7}">
  <dimension ref="A1:H29"/>
  <sheetViews>
    <sheetView zoomScaleNormal="100" workbookViewId="0">
      <selection activeCell="H23" sqref="H23"/>
    </sheetView>
  </sheetViews>
  <sheetFormatPr defaultColWidth="9.109375" defaultRowHeight="14.4" x14ac:dyDescent="0.3"/>
  <cols>
    <col min="1" max="1" width="6.6640625" style="23" bestFit="1" customWidth="1"/>
    <col min="2" max="2" width="9.109375" style="23"/>
    <col min="3" max="3" width="88.5546875" style="23" customWidth="1"/>
    <col min="4" max="5" width="21" style="23" bestFit="1" customWidth="1"/>
    <col min="6" max="6" width="3.5546875" style="23" customWidth="1"/>
    <col min="7" max="8" width="15.6640625" style="23" bestFit="1" customWidth="1"/>
    <col min="9" max="16384" width="9.109375" style="23"/>
  </cols>
  <sheetData>
    <row r="1" spans="1:8" ht="34.5" customHeight="1" thickBot="1" x14ac:dyDescent="0.35">
      <c r="A1" s="143" t="s">
        <v>12</v>
      </c>
      <c r="B1" s="144"/>
      <c r="C1" s="145" t="s">
        <v>13</v>
      </c>
      <c r="D1" s="146"/>
      <c r="E1" s="147"/>
      <c r="F1" s="1"/>
      <c r="G1" s="37"/>
      <c r="H1" s="38"/>
    </row>
    <row r="2" spans="1:8" ht="33.75" customHeight="1" thickBot="1" x14ac:dyDescent="0.35">
      <c r="A2" s="148" t="s">
        <v>31</v>
      </c>
      <c r="B2" s="149"/>
      <c r="C2" s="149"/>
      <c r="D2" s="149"/>
      <c r="E2" s="150"/>
      <c r="F2" s="2"/>
      <c r="G2" s="39"/>
      <c r="H2" s="40"/>
    </row>
    <row r="3" spans="1:8" ht="15" customHeight="1" x14ac:dyDescent="0.3">
      <c r="A3" s="151" t="s">
        <v>32</v>
      </c>
      <c r="B3" s="153" t="s">
        <v>33</v>
      </c>
      <c r="C3" s="154"/>
      <c r="D3" s="151" t="s">
        <v>34</v>
      </c>
      <c r="E3" s="151" t="s">
        <v>35</v>
      </c>
      <c r="F3" s="3"/>
      <c r="G3" s="151" t="s">
        <v>36</v>
      </c>
      <c r="H3" s="151" t="s">
        <v>18</v>
      </c>
    </row>
    <row r="4" spans="1:8" x14ac:dyDescent="0.3">
      <c r="A4" s="152"/>
      <c r="B4" s="155"/>
      <c r="C4" s="156"/>
      <c r="D4" s="152"/>
      <c r="E4" s="152"/>
      <c r="F4" s="3"/>
      <c r="G4" s="152"/>
      <c r="H4" s="152"/>
    </row>
    <row r="5" spans="1:8" ht="32.25" customHeight="1" x14ac:dyDescent="0.3">
      <c r="A5" s="5">
        <v>1</v>
      </c>
      <c r="B5" s="157" t="s">
        <v>37</v>
      </c>
      <c r="C5" s="158"/>
      <c r="D5" s="6"/>
      <c r="E5" s="6"/>
      <c r="F5" s="4"/>
      <c r="G5" s="6"/>
      <c r="H5" s="6"/>
    </row>
    <row r="6" spans="1:8" ht="32.25" customHeight="1" x14ac:dyDescent="0.3">
      <c r="A6" s="5">
        <v>2</v>
      </c>
      <c r="B6" s="159" t="s">
        <v>38</v>
      </c>
      <c r="C6" s="159"/>
      <c r="D6" s="6"/>
      <c r="E6" s="6"/>
      <c r="F6" s="4"/>
      <c r="G6" s="6"/>
      <c r="H6" s="6"/>
    </row>
    <row r="7" spans="1:8" ht="32.25" customHeight="1" x14ac:dyDescent="0.3">
      <c r="A7" s="5">
        <v>3</v>
      </c>
      <c r="B7" s="159" t="s">
        <v>39</v>
      </c>
      <c r="C7" s="159"/>
      <c r="D7" s="6"/>
      <c r="E7" s="6"/>
      <c r="F7" s="4"/>
      <c r="G7" s="6"/>
      <c r="H7" s="6"/>
    </row>
    <row r="8" spans="1:8" ht="32.25" customHeight="1" x14ac:dyDescent="0.3">
      <c r="A8" s="5">
        <v>4</v>
      </c>
      <c r="B8" s="159" t="s">
        <v>40</v>
      </c>
      <c r="C8" s="159"/>
      <c r="D8" s="6"/>
      <c r="E8" s="6"/>
      <c r="F8" s="4"/>
      <c r="G8" s="6"/>
      <c r="H8" s="6"/>
    </row>
    <row r="9" spans="1:8" ht="32.25" customHeight="1" x14ac:dyDescent="0.3">
      <c r="A9" s="5">
        <v>5</v>
      </c>
      <c r="B9" s="159" t="s">
        <v>41</v>
      </c>
      <c r="C9" s="159"/>
      <c r="D9" s="6"/>
      <c r="E9" s="6"/>
      <c r="F9" s="4"/>
      <c r="G9" s="6"/>
      <c r="H9" s="6"/>
    </row>
    <row r="10" spans="1:8" ht="32.25" customHeight="1" x14ac:dyDescent="0.3">
      <c r="A10" s="5">
        <v>6</v>
      </c>
      <c r="B10" s="159" t="s">
        <v>42</v>
      </c>
      <c r="C10" s="159"/>
      <c r="D10" s="6"/>
      <c r="E10" s="6"/>
      <c r="F10" s="4"/>
      <c r="G10" s="6"/>
      <c r="H10" s="6"/>
    </row>
    <row r="11" spans="1:8" ht="32.25" customHeight="1" x14ac:dyDescent="0.3">
      <c r="A11" s="5">
        <v>7</v>
      </c>
      <c r="B11" s="159" t="s">
        <v>43</v>
      </c>
      <c r="C11" s="159"/>
      <c r="D11" s="6"/>
      <c r="E11" s="6"/>
      <c r="F11" s="4"/>
      <c r="G11" s="6"/>
      <c r="H11" s="6"/>
    </row>
    <row r="12" spans="1:8" ht="32.25" customHeight="1" x14ac:dyDescent="0.3">
      <c r="A12" s="5">
        <v>8</v>
      </c>
      <c r="B12" s="159" t="s">
        <v>44</v>
      </c>
      <c r="C12" s="159"/>
      <c r="D12" s="6"/>
      <c r="E12" s="6"/>
      <c r="F12" s="4"/>
      <c r="G12" s="6"/>
      <c r="H12" s="6"/>
    </row>
    <row r="13" spans="1:8" ht="32.25" customHeight="1" x14ac:dyDescent="0.3">
      <c r="A13" s="5">
        <v>9</v>
      </c>
      <c r="B13" s="159" t="s">
        <v>45</v>
      </c>
      <c r="C13" s="159"/>
      <c r="D13" s="6"/>
      <c r="E13" s="6"/>
      <c r="F13" s="4"/>
      <c r="G13" s="6"/>
      <c r="H13" s="6"/>
    </row>
    <row r="14" spans="1:8" ht="32.25" customHeight="1" x14ac:dyDescent="0.3">
      <c r="A14" s="5">
        <v>10</v>
      </c>
      <c r="B14" s="157" t="s">
        <v>46</v>
      </c>
      <c r="C14" s="158"/>
      <c r="D14" s="6"/>
      <c r="E14" s="6"/>
      <c r="F14" s="4"/>
      <c r="G14" s="6"/>
      <c r="H14" s="6"/>
    </row>
    <row r="15" spans="1:8" ht="32.25" customHeight="1" x14ac:dyDescent="0.3">
      <c r="A15" s="5">
        <v>11</v>
      </c>
      <c r="B15" s="157" t="s">
        <v>47</v>
      </c>
      <c r="C15" s="158"/>
      <c r="D15" s="6"/>
      <c r="E15" s="6"/>
      <c r="F15" s="4"/>
      <c r="G15" s="6"/>
      <c r="H15" s="6"/>
    </row>
    <row r="16" spans="1:8" ht="32.25" customHeight="1" x14ac:dyDescent="0.3">
      <c r="A16" s="5">
        <v>12</v>
      </c>
      <c r="B16" s="157" t="s">
        <v>48</v>
      </c>
      <c r="C16" s="158"/>
      <c r="D16" s="6"/>
      <c r="E16" s="6"/>
      <c r="F16" s="4"/>
      <c r="G16" s="6"/>
      <c r="H16" s="6"/>
    </row>
    <row r="17" spans="1:8" ht="32.25" customHeight="1" x14ac:dyDescent="0.3">
      <c r="A17" s="5">
        <v>13</v>
      </c>
      <c r="B17" s="157" t="s">
        <v>49</v>
      </c>
      <c r="C17" s="158"/>
      <c r="D17" s="6"/>
      <c r="E17" s="6"/>
      <c r="F17" s="4"/>
      <c r="G17" s="6"/>
      <c r="H17" s="6"/>
    </row>
    <row r="18" spans="1:8" ht="32.25" customHeight="1" x14ac:dyDescent="0.3">
      <c r="A18" s="5">
        <v>14</v>
      </c>
      <c r="B18" s="157" t="s">
        <v>50</v>
      </c>
      <c r="C18" s="158"/>
      <c r="D18" s="6"/>
      <c r="E18" s="6"/>
      <c r="F18" s="4"/>
      <c r="G18" s="6"/>
      <c r="H18" s="6"/>
    </row>
    <row r="19" spans="1:8" ht="32.25" customHeight="1" x14ac:dyDescent="0.3">
      <c r="A19" s="5">
        <v>15</v>
      </c>
      <c r="B19" s="157" t="s">
        <v>51</v>
      </c>
      <c r="C19" s="158"/>
      <c r="D19" s="6"/>
      <c r="E19" s="6"/>
      <c r="F19" s="4"/>
      <c r="G19" s="6"/>
      <c r="H19" s="6"/>
    </row>
    <row r="20" spans="1:8" ht="32.25" customHeight="1" x14ac:dyDescent="0.3">
      <c r="A20" s="5">
        <v>16</v>
      </c>
      <c r="B20" s="157" t="s">
        <v>52</v>
      </c>
      <c r="C20" s="158"/>
      <c r="D20" s="6"/>
      <c r="E20" s="6"/>
      <c r="F20" s="4"/>
      <c r="G20" s="6"/>
      <c r="H20" s="6"/>
    </row>
    <row r="21" spans="1:8" ht="32.25" customHeight="1" x14ac:dyDescent="0.3">
      <c r="A21" s="5"/>
      <c r="B21" s="164"/>
      <c r="C21" s="164"/>
      <c r="D21" s="6"/>
      <c r="E21" s="6"/>
      <c r="F21" s="4"/>
      <c r="G21" s="6"/>
      <c r="H21" s="6"/>
    </row>
    <row r="22" spans="1:8" ht="32.25" customHeight="1" x14ac:dyDescent="0.3">
      <c r="A22" s="5"/>
      <c r="B22" s="164"/>
      <c r="C22" s="164"/>
      <c r="D22" s="6"/>
      <c r="E22" s="6"/>
      <c r="F22" s="4"/>
      <c r="G22" s="6"/>
      <c r="H22" s="6"/>
    </row>
    <row r="23" spans="1:8" ht="30" customHeight="1" thickBot="1" x14ac:dyDescent="0.35">
      <c r="A23" s="165" t="s">
        <v>53</v>
      </c>
      <c r="B23" s="166"/>
      <c r="C23" s="167"/>
      <c r="D23" s="7">
        <f>SUM(D5:D22)*12</f>
        <v>0</v>
      </c>
      <c r="E23" s="7">
        <f>SUM(E5:E22)*12</f>
        <v>0</v>
      </c>
      <c r="F23"/>
      <c r="G23" s="7">
        <f>SUM(G5:G22)*12</f>
        <v>0</v>
      </c>
      <c r="H23" s="7">
        <f>SUM(H5:H22)*12</f>
        <v>0</v>
      </c>
    </row>
    <row r="24" spans="1:8" ht="15" thickBot="1" x14ac:dyDescent="0.35"/>
    <row r="25" spans="1:8" ht="29.25" customHeight="1" thickBot="1" x14ac:dyDescent="0.35">
      <c r="A25" s="168" t="s">
        <v>54</v>
      </c>
      <c r="B25" s="169"/>
      <c r="C25" s="169"/>
      <c r="D25" s="170"/>
      <c r="E25" s="8">
        <f>SUM(D23:E23)</f>
        <v>0</v>
      </c>
    </row>
    <row r="26" spans="1:8" ht="15" thickBot="1" x14ac:dyDescent="0.35"/>
    <row r="27" spans="1:8" ht="30" customHeight="1" thickBot="1" x14ac:dyDescent="0.35">
      <c r="A27" s="168" t="s">
        <v>55</v>
      </c>
      <c r="B27" s="169"/>
      <c r="C27" s="169"/>
      <c r="D27" s="169"/>
      <c r="E27" s="170"/>
      <c r="F27" s="9"/>
      <c r="G27" s="160">
        <f>SUM(G23:H23)</f>
        <v>0</v>
      </c>
      <c r="H27" s="161"/>
    </row>
    <row r="28" spans="1:8" ht="15" thickBot="1" x14ac:dyDescent="0.35"/>
    <row r="29" spans="1:8" ht="30" customHeight="1" thickBot="1" x14ac:dyDescent="0.35">
      <c r="A29" s="171" t="s">
        <v>56</v>
      </c>
      <c r="B29" s="172"/>
      <c r="C29" s="172"/>
      <c r="D29" s="172"/>
      <c r="E29" s="173"/>
      <c r="F29"/>
      <c r="G29" s="162">
        <f>SUM(E25,G27)</f>
        <v>0</v>
      </c>
      <c r="H29" s="163"/>
    </row>
  </sheetData>
  <mergeCells count="33">
    <mergeCell ref="G27:H27"/>
    <mergeCell ref="G29:H29"/>
    <mergeCell ref="B16:C16"/>
    <mergeCell ref="B21:C21"/>
    <mergeCell ref="B17:C17"/>
    <mergeCell ref="B18:C18"/>
    <mergeCell ref="B19:C19"/>
    <mergeCell ref="B22:C22"/>
    <mergeCell ref="A23:C23"/>
    <mergeCell ref="B20:C20"/>
    <mergeCell ref="A25:D25"/>
    <mergeCell ref="A27:E27"/>
    <mergeCell ref="A29:E29"/>
    <mergeCell ref="B15:C15"/>
    <mergeCell ref="G3:G4"/>
    <mergeCell ref="H3:H4"/>
    <mergeCell ref="B5:C5"/>
    <mergeCell ref="B6:C6"/>
    <mergeCell ref="B7:C7"/>
    <mergeCell ref="B8:C8"/>
    <mergeCell ref="B9:C9"/>
    <mergeCell ref="B10:C10"/>
    <mergeCell ref="B11:C11"/>
    <mergeCell ref="B12:C12"/>
    <mergeCell ref="B13:C13"/>
    <mergeCell ref="B14:C14"/>
    <mergeCell ref="A1:B1"/>
    <mergeCell ref="C1:E1"/>
    <mergeCell ref="A2:E2"/>
    <mergeCell ref="A3:A4"/>
    <mergeCell ref="B3:C4"/>
    <mergeCell ref="D3:D4"/>
    <mergeCell ref="E3:E4"/>
  </mergeCells>
  <pageMargins left="0.7" right="0.7" top="0.75" bottom="0.75" header="0.3" footer="0.3"/>
  <pageSetup paperSize="5" scale="5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A4664-29F1-42F8-A293-D5F6805BB489}">
  <dimension ref="A1:D10"/>
  <sheetViews>
    <sheetView workbookViewId="0">
      <selection activeCell="B8" sqref="B8:C8"/>
    </sheetView>
  </sheetViews>
  <sheetFormatPr defaultRowHeight="14.4" x14ac:dyDescent="0.3"/>
  <cols>
    <col min="1" max="1" width="15" customWidth="1"/>
    <col min="2" max="2" width="26" customWidth="1"/>
    <col min="3" max="3" width="40.33203125" customWidth="1"/>
    <col min="4" max="4" width="30.88671875" customWidth="1"/>
  </cols>
  <sheetData>
    <row r="1" spans="1:4" x14ac:dyDescent="0.3">
      <c r="A1" s="178" t="s">
        <v>12</v>
      </c>
      <c r="B1" s="181"/>
      <c r="C1" s="182" t="s">
        <v>1</v>
      </c>
      <c r="D1" s="183"/>
    </row>
    <row r="2" spans="1:4" x14ac:dyDescent="0.3">
      <c r="A2" s="184" t="s">
        <v>57</v>
      </c>
      <c r="B2" s="185"/>
      <c r="C2" s="185"/>
      <c r="D2" s="186"/>
    </row>
    <row r="3" spans="1:4" x14ac:dyDescent="0.3">
      <c r="A3" s="81" t="s">
        <v>32</v>
      </c>
      <c r="B3" s="187" t="s">
        <v>58</v>
      </c>
      <c r="C3" s="188"/>
      <c r="D3" s="82" t="s">
        <v>59</v>
      </c>
    </row>
    <row r="4" spans="1:4" x14ac:dyDescent="0.3">
      <c r="A4" s="85">
        <v>1</v>
      </c>
      <c r="B4" s="174" t="s">
        <v>60</v>
      </c>
      <c r="C4" s="175"/>
      <c r="D4" s="90" t="s">
        <v>61</v>
      </c>
    </row>
    <row r="5" spans="1:4" x14ac:dyDescent="0.3">
      <c r="A5" s="86">
        <v>2</v>
      </c>
      <c r="B5" s="174" t="s">
        <v>62</v>
      </c>
      <c r="C5" s="175"/>
      <c r="D5" s="83" t="s">
        <v>61</v>
      </c>
    </row>
    <row r="6" spans="1:4" x14ac:dyDescent="0.3">
      <c r="A6" s="86">
        <v>3</v>
      </c>
      <c r="B6" s="174" t="s">
        <v>63</v>
      </c>
      <c r="C6" s="175"/>
      <c r="D6" s="83" t="s">
        <v>61</v>
      </c>
    </row>
    <row r="7" spans="1:4" x14ac:dyDescent="0.3">
      <c r="A7" s="86">
        <v>4</v>
      </c>
      <c r="B7" s="174" t="s">
        <v>64</v>
      </c>
      <c r="C7" s="175"/>
      <c r="D7" s="83" t="s">
        <v>61</v>
      </c>
    </row>
    <row r="8" spans="1:4" x14ac:dyDescent="0.3">
      <c r="A8" s="87">
        <v>5</v>
      </c>
      <c r="B8" s="176" t="s">
        <v>65</v>
      </c>
      <c r="C8" s="177"/>
      <c r="D8" s="83" t="s">
        <v>61</v>
      </c>
    </row>
    <row r="9" spans="1:4" x14ac:dyDescent="0.3">
      <c r="A9" s="84"/>
      <c r="B9" s="84"/>
      <c r="C9" s="84"/>
      <c r="D9" s="84"/>
    </row>
    <row r="10" spans="1:4" x14ac:dyDescent="0.3">
      <c r="A10" s="178" t="s">
        <v>181</v>
      </c>
      <c r="B10" s="179"/>
      <c r="C10" s="179"/>
      <c r="D10" s="180"/>
    </row>
  </sheetData>
  <mergeCells count="10">
    <mergeCell ref="B6:C6"/>
    <mergeCell ref="B7:C7"/>
    <mergeCell ref="B8:C8"/>
    <mergeCell ref="A10:D10"/>
    <mergeCell ref="A1:B1"/>
    <mergeCell ref="C1:D1"/>
    <mergeCell ref="A2:D2"/>
    <mergeCell ref="B3:C3"/>
    <mergeCell ref="B4:C4"/>
    <mergeCell ref="B5:C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A4BF2-0F2D-460A-B05B-B50DC7734115}">
  <dimension ref="A1:T55"/>
  <sheetViews>
    <sheetView zoomScaleNormal="100" workbookViewId="0">
      <selection activeCell="C1" sqref="C1:F1"/>
    </sheetView>
  </sheetViews>
  <sheetFormatPr defaultColWidth="9.109375" defaultRowHeight="14.4" x14ac:dyDescent="0.3"/>
  <cols>
    <col min="1" max="1" width="9.109375" style="92"/>
    <col min="2" max="2" width="84.88671875" style="92" customWidth="1"/>
    <col min="3" max="3" width="12.109375" style="92" customWidth="1"/>
    <col min="4" max="4" width="13.44140625" style="92" bestFit="1" customWidth="1"/>
    <col min="5" max="5" width="15.6640625" style="92" customWidth="1"/>
    <col min="6" max="6" width="10.6640625" style="92" customWidth="1"/>
    <col min="7" max="7" width="12" style="92" bestFit="1" customWidth="1"/>
    <col min="8" max="8" width="15.6640625" style="92" customWidth="1"/>
    <col min="9" max="9" width="2.5546875" style="92" customWidth="1"/>
    <col min="10" max="10" width="20.6640625" style="92" customWidth="1"/>
    <col min="11" max="11" width="3.44140625" style="92" customWidth="1"/>
    <col min="12" max="12" width="10.44140625" style="92" customWidth="1"/>
    <col min="13" max="13" width="12" style="92" bestFit="1" customWidth="1"/>
    <col min="14" max="14" width="15.6640625" style="92" customWidth="1"/>
    <col min="15" max="15" width="10.44140625" style="92" customWidth="1"/>
    <col min="16" max="16" width="12" style="92" bestFit="1" customWidth="1"/>
    <col min="17" max="17" width="15.6640625" style="92" customWidth="1"/>
    <col min="18" max="18" width="9.109375" style="92"/>
    <col min="19" max="19" width="63.88671875" style="92" customWidth="1"/>
    <col min="20" max="20" width="40.33203125" style="92" customWidth="1"/>
    <col min="21" max="16384" width="9.109375" style="92"/>
  </cols>
  <sheetData>
    <row r="1" spans="1:20" ht="33.75" customHeight="1" thickBot="1" x14ac:dyDescent="0.35">
      <c r="A1" s="201" t="s">
        <v>12</v>
      </c>
      <c r="B1" s="202"/>
      <c r="C1" s="203"/>
      <c r="D1" s="203"/>
      <c r="E1" s="203"/>
      <c r="F1" s="204"/>
    </row>
    <row r="2" spans="1:20" ht="30.75" customHeight="1" thickBot="1" x14ac:dyDescent="0.35">
      <c r="A2" s="205" t="s">
        <v>171</v>
      </c>
      <c r="B2" s="206"/>
      <c r="C2" s="206"/>
      <c r="D2" s="206"/>
      <c r="E2" s="206"/>
      <c r="F2" s="207"/>
    </row>
    <row r="3" spans="1:20" ht="24" customHeight="1" thickBot="1" x14ac:dyDescent="0.35">
      <c r="A3" s="197" t="s">
        <v>32</v>
      </c>
      <c r="B3" s="209" t="s">
        <v>15</v>
      </c>
      <c r="C3" s="211" t="s">
        <v>66</v>
      </c>
      <c r="D3" s="192"/>
      <c r="E3" s="192"/>
      <c r="F3" s="192" t="s">
        <v>67</v>
      </c>
      <c r="G3" s="192"/>
      <c r="H3" s="192"/>
      <c r="I3" s="93"/>
      <c r="J3" s="194" t="s">
        <v>68</v>
      </c>
      <c r="K3" s="94"/>
      <c r="L3" s="196" t="s">
        <v>17</v>
      </c>
      <c r="M3" s="192"/>
      <c r="N3" s="192"/>
      <c r="O3" s="192" t="s">
        <v>18</v>
      </c>
      <c r="P3" s="192"/>
      <c r="Q3" s="193"/>
      <c r="S3" s="197" t="s">
        <v>69</v>
      </c>
      <c r="T3" s="199" t="s">
        <v>70</v>
      </c>
    </row>
    <row r="4" spans="1:20" ht="38.4" thickBot="1" x14ac:dyDescent="0.35">
      <c r="A4" s="208"/>
      <c r="B4" s="210"/>
      <c r="C4" s="95" t="s">
        <v>71</v>
      </c>
      <c r="D4" s="96" t="s">
        <v>72</v>
      </c>
      <c r="E4" s="96" t="s">
        <v>73</v>
      </c>
      <c r="F4" s="96" t="s">
        <v>71</v>
      </c>
      <c r="G4" s="96" t="s">
        <v>72</v>
      </c>
      <c r="H4" s="96" t="s">
        <v>73</v>
      </c>
      <c r="I4" s="93"/>
      <c r="J4" s="195"/>
      <c r="K4" s="94"/>
      <c r="L4" s="97" t="s">
        <v>71</v>
      </c>
      <c r="M4" s="98" t="s">
        <v>72</v>
      </c>
      <c r="N4" s="98" t="s">
        <v>73</v>
      </c>
      <c r="O4" s="98" t="s">
        <v>71</v>
      </c>
      <c r="P4" s="99" t="s">
        <v>72</v>
      </c>
      <c r="Q4" s="100" t="s">
        <v>73</v>
      </c>
      <c r="S4" s="198"/>
      <c r="T4" s="200"/>
    </row>
    <row r="5" spans="1:20" ht="15" thickBot="1" x14ac:dyDescent="0.35">
      <c r="A5" s="101">
        <v>1</v>
      </c>
      <c r="B5" s="102" t="s">
        <v>74</v>
      </c>
      <c r="C5" s="10"/>
      <c r="D5" s="53">
        <v>8200</v>
      </c>
      <c r="E5" s="11">
        <f>C5*D5*12</f>
        <v>0</v>
      </c>
      <c r="F5" s="10"/>
      <c r="G5" s="53">
        <v>8200</v>
      </c>
      <c r="H5" s="11">
        <f>F5*G5*12</f>
        <v>0</v>
      </c>
      <c r="I5" s="41"/>
      <c r="J5" s="13">
        <f>E5+H5</f>
        <v>0</v>
      </c>
      <c r="K5" s="94"/>
      <c r="L5" s="14"/>
      <c r="M5" s="53">
        <v>8200</v>
      </c>
      <c r="N5" s="12">
        <f>L5*M5*12</f>
        <v>0</v>
      </c>
      <c r="O5" s="15"/>
      <c r="P5" s="53">
        <v>8200</v>
      </c>
      <c r="Q5" s="16">
        <f>O5*P5*12</f>
        <v>0</v>
      </c>
      <c r="S5" s="103"/>
      <c r="T5" s="103"/>
    </row>
    <row r="6" spans="1:20" ht="15" thickBot="1" x14ac:dyDescent="0.35">
      <c r="A6" s="101">
        <v>2</v>
      </c>
      <c r="B6" s="52" t="s">
        <v>75</v>
      </c>
      <c r="C6" s="17"/>
      <c r="D6" s="53">
        <v>4600000</v>
      </c>
      <c r="E6" s="18">
        <f>C6*D6*12</f>
        <v>0</v>
      </c>
      <c r="F6" s="17"/>
      <c r="G6" s="53">
        <v>4600000</v>
      </c>
      <c r="H6" s="18">
        <f>F6*G6*12</f>
        <v>0</v>
      </c>
      <c r="I6" s="41"/>
      <c r="J6" s="13">
        <f>E6+H6</f>
        <v>0</v>
      </c>
      <c r="K6" s="94"/>
      <c r="L6" s="20"/>
      <c r="M6" s="53">
        <v>4600000</v>
      </c>
      <c r="N6" s="18">
        <f>L6*M6*12</f>
        <v>0</v>
      </c>
      <c r="O6" s="17"/>
      <c r="P6" s="53">
        <v>4600000</v>
      </c>
      <c r="Q6" s="19">
        <f>O6*P6*12</f>
        <v>0</v>
      </c>
      <c r="S6" s="103"/>
      <c r="T6" s="103"/>
    </row>
    <row r="7" spans="1:20" ht="15" thickBot="1" x14ac:dyDescent="0.35">
      <c r="A7" s="101">
        <v>3</v>
      </c>
      <c r="B7" s="52" t="s">
        <v>76</v>
      </c>
      <c r="C7" s="17"/>
      <c r="D7" s="53">
        <v>1</v>
      </c>
      <c r="E7" s="18">
        <f t="shared" ref="E7:E44" si="0">C7*D7*12</f>
        <v>0</v>
      </c>
      <c r="F7" s="17"/>
      <c r="G7" s="53">
        <v>1</v>
      </c>
      <c r="H7" s="18">
        <f t="shared" ref="H7:H44" si="1">F7*G7*12</f>
        <v>0</v>
      </c>
      <c r="I7" s="41"/>
      <c r="J7" s="13">
        <f t="shared" ref="J7:J44" si="2">E7+H7</f>
        <v>0</v>
      </c>
      <c r="K7" s="94"/>
      <c r="L7" s="20"/>
      <c r="M7" s="53">
        <v>1</v>
      </c>
      <c r="N7" s="18">
        <f t="shared" ref="N7:N44" si="3">L7*M7*12</f>
        <v>0</v>
      </c>
      <c r="O7" s="17"/>
      <c r="P7" s="53">
        <v>1</v>
      </c>
      <c r="Q7" s="19">
        <f t="shared" ref="Q7:Q44" si="4">O7*P7*12</f>
        <v>0</v>
      </c>
      <c r="S7" s="103"/>
      <c r="T7" s="103"/>
    </row>
    <row r="8" spans="1:20" ht="15" thickBot="1" x14ac:dyDescent="0.35">
      <c r="A8" s="101">
        <v>4</v>
      </c>
      <c r="B8" s="52" t="s">
        <v>77</v>
      </c>
      <c r="C8" s="17"/>
      <c r="D8" s="53">
        <v>1</v>
      </c>
      <c r="E8" s="18">
        <f t="shared" si="0"/>
        <v>0</v>
      </c>
      <c r="F8" s="17"/>
      <c r="G8" s="53">
        <v>1</v>
      </c>
      <c r="H8" s="18">
        <f t="shared" si="1"/>
        <v>0</v>
      </c>
      <c r="I8" s="41"/>
      <c r="J8" s="13">
        <f t="shared" si="2"/>
        <v>0</v>
      </c>
      <c r="K8" s="94"/>
      <c r="L8" s="20"/>
      <c r="M8" s="53">
        <v>1</v>
      </c>
      <c r="N8" s="18">
        <f t="shared" si="3"/>
        <v>0</v>
      </c>
      <c r="O8" s="17"/>
      <c r="P8" s="53">
        <v>1</v>
      </c>
      <c r="Q8" s="19">
        <f t="shared" si="4"/>
        <v>0</v>
      </c>
      <c r="S8" s="103"/>
      <c r="T8" s="103"/>
    </row>
    <row r="9" spans="1:20" ht="15" thickBot="1" x14ac:dyDescent="0.35">
      <c r="A9" s="101">
        <v>5</v>
      </c>
      <c r="B9" s="52" t="s">
        <v>78</v>
      </c>
      <c r="C9" s="17"/>
      <c r="D9" s="53">
        <v>1</v>
      </c>
      <c r="E9" s="18">
        <f t="shared" si="0"/>
        <v>0</v>
      </c>
      <c r="F9" s="17"/>
      <c r="G9" s="53">
        <v>1</v>
      </c>
      <c r="H9" s="18">
        <f t="shared" si="1"/>
        <v>0</v>
      </c>
      <c r="I9" s="41"/>
      <c r="J9" s="13">
        <f t="shared" si="2"/>
        <v>0</v>
      </c>
      <c r="K9" s="94"/>
      <c r="L9" s="20"/>
      <c r="M9" s="53">
        <v>1</v>
      </c>
      <c r="N9" s="18">
        <f t="shared" si="3"/>
        <v>0</v>
      </c>
      <c r="O9" s="17"/>
      <c r="P9" s="53">
        <v>1</v>
      </c>
      <c r="Q9" s="19">
        <f t="shared" si="4"/>
        <v>0</v>
      </c>
      <c r="S9" s="103"/>
      <c r="T9" s="103"/>
    </row>
    <row r="10" spans="1:20" ht="15" thickBot="1" x14ac:dyDescent="0.35">
      <c r="A10" s="101">
        <v>6</v>
      </c>
      <c r="B10" s="102" t="s">
        <v>79</v>
      </c>
      <c r="C10" s="66">
        <v>0</v>
      </c>
      <c r="D10" s="53">
        <v>2455</v>
      </c>
      <c r="E10" s="18">
        <f t="shared" si="0"/>
        <v>0</v>
      </c>
      <c r="F10" s="66">
        <v>0</v>
      </c>
      <c r="G10" s="53">
        <v>2455</v>
      </c>
      <c r="H10" s="18">
        <f t="shared" si="1"/>
        <v>0</v>
      </c>
      <c r="I10" s="41"/>
      <c r="J10" s="13">
        <f t="shared" si="2"/>
        <v>0</v>
      </c>
      <c r="K10" s="94"/>
      <c r="L10" s="20"/>
      <c r="M10" s="53">
        <v>2455</v>
      </c>
      <c r="N10" s="18">
        <f t="shared" si="3"/>
        <v>0</v>
      </c>
      <c r="O10" s="17"/>
      <c r="P10" s="53">
        <v>2455</v>
      </c>
      <c r="Q10" s="19">
        <f t="shared" si="4"/>
        <v>0</v>
      </c>
      <c r="S10" s="103"/>
      <c r="T10" s="103"/>
    </row>
    <row r="11" spans="1:20" ht="15" thickBot="1" x14ac:dyDescent="0.35">
      <c r="A11" s="101">
        <v>7</v>
      </c>
      <c r="B11" s="102" t="s">
        <v>80</v>
      </c>
      <c r="C11" s="17"/>
      <c r="D11" s="53">
        <v>355</v>
      </c>
      <c r="E11" s="18">
        <f t="shared" si="0"/>
        <v>0</v>
      </c>
      <c r="F11" s="17"/>
      <c r="G11" s="53">
        <v>355</v>
      </c>
      <c r="H11" s="18">
        <f t="shared" si="1"/>
        <v>0</v>
      </c>
      <c r="I11" s="41"/>
      <c r="J11" s="13">
        <f t="shared" si="2"/>
        <v>0</v>
      </c>
      <c r="K11" s="94"/>
      <c r="L11" s="20"/>
      <c r="M11" s="53">
        <v>355</v>
      </c>
      <c r="N11" s="18">
        <f t="shared" si="3"/>
        <v>0</v>
      </c>
      <c r="O11" s="17"/>
      <c r="P11" s="53">
        <v>355</v>
      </c>
      <c r="Q11" s="19">
        <f t="shared" si="4"/>
        <v>0</v>
      </c>
      <c r="S11" s="103"/>
      <c r="T11" s="103"/>
    </row>
    <row r="12" spans="1:20" ht="15" thickBot="1" x14ac:dyDescent="0.35">
      <c r="A12" s="101">
        <v>8</v>
      </c>
      <c r="B12" s="52" t="s">
        <v>81</v>
      </c>
      <c r="C12" s="17"/>
      <c r="D12" s="53">
        <v>50000</v>
      </c>
      <c r="E12" s="18">
        <f t="shared" si="0"/>
        <v>0</v>
      </c>
      <c r="F12" s="17"/>
      <c r="G12" s="53">
        <v>50000</v>
      </c>
      <c r="H12" s="18">
        <f t="shared" si="1"/>
        <v>0</v>
      </c>
      <c r="I12" s="41"/>
      <c r="J12" s="13">
        <f t="shared" si="2"/>
        <v>0</v>
      </c>
      <c r="K12" s="94"/>
      <c r="L12" s="20"/>
      <c r="M12" s="53">
        <v>50000</v>
      </c>
      <c r="N12" s="18">
        <f t="shared" si="3"/>
        <v>0</v>
      </c>
      <c r="O12" s="17"/>
      <c r="P12" s="53">
        <v>50000</v>
      </c>
      <c r="Q12" s="19">
        <f t="shared" si="4"/>
        <v>0</v>
      </c>
      <c r="S12" s="103"/>
      <c r="T12" s="103"/>
    </row>
    <row r="13" spans="1:20" ht="15" thickBot="1" x14ac:dyDescent="0.35">
      <c r="A13" s="101">
        <v>9</v>
      </c>
      <c r="B13" s="52" t="s">
        <v>82</v>
      </c>
      <c r="C13" s="17"/>
      <c r="D13" s="53">
        <v>1</v>
      </c>
      <c r="E13" s="18">
        <f t="shared" si="0"/>
        <v>0</v>
      </c>
      <c r="F13" s="17"/>
      <c r="G13" s="53">
        <v>1</v>
      </c>
      <c r="H13" s="18">
        <f t="shared" si="1"/>
        <v>0</v>
      </c>
      <c r="I13" s="41"/>
      <c r="J13" s="13">
        <f t="shared" si="2"/>
        <v>0</v>
      </c>
      <c r="K13" s="94"/>
      <c r="L13" s="20"/>
      <c r="M13" s="53">
        <v>1</v>
      </c>
      <c r="N13" s="18">
        <f t="shared" si="3"/>
        <v>0</v>
      </c>
      <c r="O13" s="17"/>
      <c r="P13" s="53">
        <v>1</v>
      </c>
      <c r="Q13" s="19">
        <f t="shared" si="4"/>
        <v>0</v>
      </c>
      <c r="S13" s="103"/>
      <c r="T13" s="103"/>
    </row>
    <row r="14" spans="1:20" ht="15" thickBot="1" x14ac:dyDescent="0.35">
      <c r="A14" s="101">
        <v>10</v>
      </c>
      <c r="B14" s="52" t="s">
        <v>83</v>
      </c>
      <c r="C14" s="17"/>
      <c r="D14" s="53">
        <v>1</v>
      </c>
      <c r="E14" s="18">
        <f t="shared" si="0"/>
        <v>0</v>
      </c>
      <c r="F14" s="17"/>
      <c r="G14" s="53">
        <v>1</v>
      </c>
      <c r="H14" s="18">
        <f t="shared" si="1"/>
        <v>0</v>
      </c>
      <c r="I14" s="41"/>
      <c r="J14" s="13">
        <f t="shared" si="2"/>
        <v>0</v>
      </c>
      <c r="K14" s="94"/>
      <c r="L14" s="20"/>
      <c r="M14" s="53">
        <v>1</v>
      </c>
      <c r="N14" s="18">
        <f t="shared" si="3"/>
        <v>0</v>
      </c>
      <c r="O14" s="17"/>
      <c r="P14" s="53">
        <v>1</v>
      </c>
      <c r="Q14" s="19">
        <f t="shared" si="4"/>
        <v>0</v>
      </c>
      <c r="S14" s="103"/>
      <c r="T14" s="103"/>
    </row>
    <row r="15" spans="1:20" ht="15" thickBot="1" x14ac:dyDescent="0.35">
      <c r="A15" s="101">
        <v>11</v>
      </c>
      <c r="B15" s="52" t="s">
        <v>84</v>
      </c>
      <c r="C15" s="66">
        <v>0</v>
      </c>
      <c r="D15" s="53">
        <v>10300</v>
      </c>
      <c r="E15" s="18">
        <f t="shared" si="0"/>
        <v>0</v>
      </c>
      <c r="F15" s="66">
        <v>0</v>
      </c>
      <c r="G15" s="53">
        <v>10300</v>
      </c>
      <c r="H15" s="18">
        <f t="shared" si="1"/>
        <v>0</v>
      </c>
      <c r="I15" s="41"/>
      <c r="J15" s="13">
        <f t="shared" si="2"/>
        <v>0</v>
      </c>
      <c r="K15" s="94"/>
      <c r="L15" s="20"/>
      <c r="M15" s="53">
        <v>10300</v>
      </c>
      <c r="N15" s="18">
        <f t="shared" si="3"/>
        <v>0</v>
      </c>
      <c r="O15" s="17"/>
      <c r="P15" s="53">
        <v>10300</v>
      </c>
      <c r="Q15" s="19">
        <f t="shared" si="4"/>
        <v>0</v>
      </c>
      <c r="S15" s="103"/>
      <c r="T15" s="103"/>
    </row>
    <row r="16" spans="1:20" ht="15" thickBot="1" x14ac:dyDescent="0.35">
      <c r="A16" s="101">
        <v>12</v>
      </c>
      <c r="B16" s="102" t="s">
        <v>85</v>
      </c>
      <c r="C16" s="17"/>
      <c r="D16" s="53">
        <v>1</v>
      </c>
      <c r="E16" s="18">
        <f t="shared" ref="E16" si="5">C16*D16*12</f>
        <v>0</v>
      </c>
      <c r="F16" s="17"/>
      <c r="G16" s="53">
        <v>1</v>
      </c>
      <c r="H16" s="18">
        <f t="shared" ref="H16" si="6">F16*G16*12</f>
        <v>0</v>
      </c>
      <c r="I16" s="41"/>
      <c r="J16" s="13">
        <f t="shared" si="2"/>
        <v>0</v>
      </c>
      <c r="K16" s="94"/>
      <c r="L16" s="20"/>
      <c r="M16" s="53">
        <v>1</v>
      </c>
      <c r="N16" s="18">
        <f t="shared" ref="N16" si="7">L16*M16*12</f>
        <v>0</v>
      </c>
      <c r="O16" s="17"/>
      <c r="P16" s="53">
        <v>1</v>
      </c>
      <c r="Q16" s="19">
        <f t="shared" ref="Q16" si="8">O16*P16*12</f>
        <v>0</v>
      </c>
      <c r="S16" s="103"/>
      <c r="T16" s="103"/>
    </row>
    <row r="17" spans="1:20" ht="15" thickBot="1" x14ac:dyDescent="0.35">
      <c r="A17" s="101">
        <v>13</v>
      </c>
      <c r="B17" s="102" t="s">
        <v>86</v>
      </c>
      <c r="C17" s="17"/>
      <c r="D17" s="53">
        <v>1</v>
      </c>
      <c r="E17" s="18">
        <f t="shared" ref="E17" si="9">C17*D17*12</f>
        <v>0</v>
      </c>
      <c r="F17" s="17"/>
      <c r="G17" s="53">
        <v>1</v>
      </c>
      <c r="H17" s="18">
        <f t="shared" ref="H17" si="10">F17*G17*12</f>
        <v>0</v>
      </c>
      <c r="I17" s="41"/>
      <c r="J17" s="13">
        <f t="shared" si="2"/>
        <v>0</v>
      </c>
      <c r="K17" s="94"/>
      <c r="L17" s="20"/>
      <c r="M17" s="53">
        <v>1</v>
      </c>
      <c r="N17" s="18">
        <f t="shared" ref="N17" si="11">L17*M17*12</f>
        <v>0</v>
      </c>
      <c r="O17" s="17"/>
      <c r="P17" s="53">
        <v>1</v>
      </c>
      <c r="Q17" s="19">
        <f t="shared" ref="Q17" si="12">O17*P17*12</f>
        <v>0</v>
      </c>
      <c r="S17" s="103"/>
      <c r="T17" s="103"/>
    </row>
    <row r="18" spans="1:20" ht="15" thickBot="1" x14ac:dyDescent="0.35">
      <c r="A18" s="101">
        <v>14</v>
      </c>
      <c r="B18" s="102" t="s">
        <v>87</v>
      </c>
      <c r="C18" s="17"/>
      <c r="D18" s="53">
        <v>2100</v>
      </c>
      <c r="E18" s="18">
        <f t="shared" si="0"/>
        <v>0</v>
      </c>
      <c r="F18" s="17"/>
      <c r="G18" s="53">
        <v>2100</v>
      </c>
      <c r="H18" s="18">
        <f t="shared" si="1"/>
        <v>0</v>
      </c>
      <c r="I18" s="41"/>
      <c r="J18" s="13">
        <f t="shared" si="2"/>
        <v>0</v>
      </c>
      <c r="K18" s="94"/>
      <c r="L18" s="20"/>
      <c r="M18" s="53">
        <v>2100</v>
      </c>
      <c r="N18" s="18">
        <f t="shared" si="3"/>
        <v>0</v>
      </c>
      <c r="O18" s="17"/>
      <c r="P18" s="53">
        <v>2100</v>
      </c>
      <c r="Q18" s="19">
        <f t="shared" si="4"/>
        <v>0</v>
      </c>
      <c r="S18" s="103"/>
      <c r="T18" s="103"/>
    </row>
    <row r="19" spans="1:20" ht="15" thickBot="1" x14ac:dyDescent="0.35">
      <c r="A19" s="101">
        <v>15</v>
      </c>
      <c r="B19" s="52" t="s">
        <v>88</v>
      </c>
      <c r="C19" s="17"/>
      <c r="D19" s="53">
        <v>15000</v>
      </c>
      <c r="E19" s="18">
        <f t="shared" si="0"/>
        <v>0</v>
      </c>
      <c r="F19" s="17"/>
      <c r="G19" s="53">
        <v>15000</v>
      </c>
      <c r="H19" s="18">
        <f t="shared" si="1"/>
        <v>0</v>
      </c>
      <c r="I19" s="41"/>
      <c r="J19" s="13">
        <f t="shared" si="2"/>
        <v>0</v>
      </c>
      <c r="K19" s="94"/>
      <c r="L19" s="20"/>
      <c r="M19" s="53">
        <v>15000</v>
      </c>
      <c r="N19" s="18">
        <f t="shared" si="3"/>
        <v>0</v>
      </c>
      <c r="O19" s="17"/>
      <c r="P19" s="53">
        <v>15000</v>
      </c>
      <c r="Q19" s="19">
        <f t="shared" si="4"/>
        <v>0</v>
      </c>
      <c r="S19" s="103"/>
      <c r="T19" s="103"/>
    </row>
    <row r="20" spans="1:20" ht="15" thickBot="1" x14ac:dyDescent="0.35">
      <c r="A20" s="101">
        <v>16</v>
      </c>
      <c r="B20" s="52" t="s">
        <v>89</v>
      </c>
      <c r="C20" s="17"/>
      <c r="D20" s="53">
        <v>1</v>
      </c>
      <c r="E20" s="18">
        <f t="shared" si="0"/>
        <v>0</v>
      </c>
      <c r="F20" s="17"/>
      <c r="G20" s="53">
        <v>1</v>
      </c>
      <c r="H20" s="18">
        <f t="shared" si="1"/>
        <v>0</v>
      </c>
      <c r="I20" s="41"/>
      <c r="J20" s="13">
        <f t="shared" si="2"/>
        <v>0</v>
      </c>
      <c r="K20" s="94"/>
      <c r="L20" s="20"/>
      <c r="M20" s="53">
        <v>1</v>
      </c>
      <c r="N20" s="18">
        <f t="shared" si="3"/>
        <v>0</v>
      </c>
      <c r="O20" s="17"/>
      <c r="P20" s="53">
        <v>1</v>
      </c>
      <c r="Q20" s="19">
        <f t="shared" si="4"/>
        <v>0</v>
      </c>
      <c r="S20" s="103"/>
      <c r="T20" s="103"/>
    </row>
    <row r="21" spans="1:20" ht="15" thickBot="1" x14ac:dyDescent="0.35">
      <c r="A21" s="101">
        <v>17</v>
      </c>
      <c r="B21" s="52" t="s">
        <v>90</v>
      </c>
      <c r="C21" s="17"/>
      <c r="D21" s="53">
        <v>1</v>
      </c>
      <c r="E21" s="18">
        <f t="shared" si="0"/>
        <v>0</v>
      </c>
      <c r="F21" s="17"/>
      <c r="G21" s="53">
        <v>1</v>
      </c>
      <c r="H21" s="18">
        <f t="shared" si="1"/>
        <v>0</v>
      </c>
      <c r="I21" s="41"/>
      <c r="J21" s="13">
        <f t="shared" si="2"/>
        <v>0</v>
      </c>
      <c r="K21" s="94"/>
      <c r="L21" s="20"/>
      <c r="M21" s="53">
        <v>1</v>
      </c>
      <c r="N21" s="18">
        <f t="shared" si="3"/>
        <v>0</v>
      </c>
      <c r="O21" s="17"/>
      <c r="P21" s="53">
        <v>1</v>
      </c>
      <c r="Q21" s="19">
        <f t="shared" si="4"/>
        <v>0</v>
      </c>
      <c r="S21" s="103"/>
      <c r="T21" s="103"/>
    </row>
    <row r="22" spans="1:20" ht="15" thickBot="1" x14ac:dyDescent="0.35">
      <c r="A22" s="101">
        <v>18</v>
      </c>
      <c r="B22" s="52" t="s">
        <v>91</v>
      </c>
      <c r="C22" s="66">
        <v>0</v>
      </c>
      <c r="D22" s="53">
        <v>8555</v>
      </c>
      <c r="E22" s="18">
        <f t="shared" si="0"/>
        <v>0</v>
      </c>
      <c r="F22" s="66">
        <v>0</v>
      </c>
      <c r="G22" s="53">
        <v>8555</v>
      </c>
      <c r="H22" s="18">
        <f t="shared" si="1"/>
        <v>0</v>
      </c>
      <c r="I22" s="41"/>
      <c r="J22" s="13">
        <f t="shared" si="2"/>
        <v>0</v>
      </c>
      <c r="K22" s="94"/>
      <c r="L22" s="20"/>
      <c r="M22" s="53">
        <v>8555</v>
      </c>
      <c r="N22" s="18">
        <f t="shared" si="3"/>
        <v>0</v>
      </c>
      <c r="O22" s="17"/>
      <c r="P22" s="53">
        <v>8555</v>
      </c>
      <c r="Q22" s="19">
        <f t="shared" si="4"/>
        <v>0</v>
      </c>
      <c r="S22" s="103"/>
      <c r="T22" s="103"/>
    </row>
    <row r="23" spans="1:20" ht="15" thickBot="1" x14ac:dyDescent="0.35">
      <c r="A23" s="101">
        <v>19</v>
      </c>
      <c r="B23" s="52" t="s">
        <v>92</v>
      </c>
      <c r="C23" s="66">
        <v>0</v>
      </c>
      <c r="D23" s="54">
        <v>1</v>
      </c>
      <c r="E23" s="18">
        <f t="shared" si="0"/>
        <v>0</v>
      </c>
      <c r="F23" s="66">
        <v>0</v>
      </c>
      <c r="G23" s="53">
        <v>1</v>
      </c>
      <c r="H23" s="18">
        <f t="shared" si="1"/>
        <v>0</v>
      </c>
      <c r="I23" s="41"/>
      <c r="J23" s="13">
        <f t="shared" si="2"/>
        <v>0</v>
      </c>
      <c r="K23" s="94"/>
      <c r="L23" s="20"/>
      <c r="M23" s="53">
        <v>1</v>
      </c>
      <c r="N23" s="18">
        <f t="shared" si="3"/>
        <v>0</v>
      </c>
      <c r="O23" s="17"/>
      <c r="P23" s="53">
        <v>1</v>
      </c>
      <c r="Q23" s="19">
        <f t="shared" si="4"/>
        <v>0</v>
      </c>
      <c r="S23" s="103"/>
      <c r="T23" s="103"/>
    </row>
    <row r="24" spans="1:20" ht="15" thickBot="1" x14ac:dyDescent="0.35">
      <c r="A24" s="101">
        <v>20</v>
      </c>
      <c r="B24" s="52" t="s">
        <v>93</v>
      </c>
      <c r="C24" s="17"/>
      <c r="D24" s="54">
        <v>2</v>
      </c>
      <c r="E24" s="18">
        <f t="shared" si="0"/>
        <v>0</v>
      </c>
      <c r="F24" s="17"/>
      <c r="G24" s="53">
        <v>2</v>
      </c>
      <c r="H24" s="18">
        <f t="shared" si="1"/>
        <v>0</v>
      </c>
      <c r="I24" s="41"/>
      <c r="J24" s="13">
        <f t="shared" si="2"/>
        <v>0</v>
      </c>
      <c r="K24" s="94"/>
      <c r="L24" s="20"/>
      <c r="M24" s="53">
        <v>2</v>
      </c>
      <c r="N24" s="18">
        <f t="shared" si="3"/>
        <v>0</v>
      </c>
      <c r="O24" s="17"/>
      <c r="P24" s="53">
        <v>2</v>
      </c>
      <c r="Q24" s="19">
        <f t="shared" si="4"/>
        <v>0</v>
      </c>
      <c r="S24" s="103"/>
      <c r="T24" s="103"/>
    </row>
    <row r="25" spans="1:20" ht="15" thickBot="1" x14ac:dyDescent="0.35">
      <c r="A25" s="101">
        <v>21</v>
      </c>
      <c r="B25" s="52" t="s">
        <v>94</v>
      </c>
      <c r="C25" s="17"/>
      <c r="D25" s="54">
        <v>1</v>
      </c>
      <c r="E25" s="18">
        <f t="shared" si="0"/>
        <v>0</v>
      </c>
      <c r="F25" s="17"/>
      <c r="G25" s="53">
        <v>1</v>
      </c>
      <c r="H25" s="18">
        <f t="shared" si="1"/>
        <v>0</v>
      </c>
      <c r="I25" s="41"/>
      <c r="J25" s="13">
        <f t="shared" si="2"/>
        <v>0</v>
      </c>
      <c r="K25" s="94"/>
      <c r="L25" s="20"/>
      <c r="M25" s="53">
        <v>1</v>
      </c>
      <c r="N25" s="18">
        <f t="shared" si="3"/>
        <v>0</v>
      </c>
      <c r="O25" s="17"/>
      <c r="P25" s="53">
        <v>1</v>
      </c>
      <c r="Q25" s="19">
        <f t="shared" si="4"/>
        <v>0</v>
      </c>
      <c r="S25" s="103"/>
      <c r="T25" s="103"/>
    </row>
    <row r="26" spans="1:20" ht="15" thickBot="1" x14ac:dyDescent="0.35">
      <c r="A26" s="101">
        <v>22</v>
      </c>
      <c r="B26" s="52" t="s">
        <v>95</v>
      </c>
      <c r="C26" s="17"/>
      <c r="D26" s="53">
        <v>15000</v>
      </c>
      <c r="E26" s="18">
        <f t="shared" si="0"/>
        <v>0</v>
      </c>
      <c r="F26" s="17"/>
      <c r="G26" s="53">
        <v>15000</v>
      </c>
      <c r="H26" s="18">
        <f t="shared" si="1"/>
        <v>0</v>
      </c>
      <c r="I26" s="41"/>
      <c r="J26" s="13">
        <f t="shared" si="2"/>
        <v>0</v>
      </c>
      <c r="K26" s="94"/>
      <c r="L26" s="20"/>
      <c r="M26" s="53">
        <v>15000</v>
      </c>
      <c r="N26" s="18">
        <f t="shared" si="3"/>
        <v>0</v>
      </c>
      <c r="O26" s="17"/>
      <c r="P26" s="53">
        <v>15000</v>
      </c>
      <c r="Q26" s="19">
        <f t="shared" si="4"/>
        <v>0</v>
      </c>
      <c r="S26" s="103"/>
      <c r="T26" s="103"/>
    </row>
    <row r="27" spans="1:20" ht="15" thickBot="1" x14ac:dyDescent="0.35">
      <c r="A27" s="101">
        <v>23</v>
      </c>
      <c r="B27" s="52" t="s">
        <v>96</v>
      </c>
      <c r="C27" s="66">
        <v>0</v>
      </c>
      <c r="D27" s="54">
        <v>1</v>
      </c>
      <c r="E27" s="18">
        <f t="shared" si="0"/>
        <v>0</v>
      </c>
      <c r="F27" s="66">
        <v>0</v>
      </c>
      <c r="G27" s="53">
        <v>1</v>
      </c>
      <c r="H27" s="18">
        <f t="shared" si="1"/>
        <v>0</v>
      </c>
      <c r="I27" s="41"/>
      <c r="J27" s="13">
        <f t="shared" si="2"/>
        <v>0</v>
      </c>
      <c r="K27" s="94"/>
      <c r="L27" s="20"/>
      <c r="M27" s="53">
        <v>1</v>
      </c>
      <c r="N27" s="18">
        <f t="shared" si="3"/>
        <v>0</v>
      </c>
      <c r="O27" s="17"/>
      <c r="P27" s="53">
        <v>1</v>
      </c>
      <c r="Q27" s="19">
        <f t="shared" si="4"/>
        <v>0</v>
      </c>
      <c r="S27" s="103"/>
      <c r="T27" s="103"/>
    </row>
    <row r="28" spans="1:20" ht="15" thickBot="1" x14ac:dyDescent="0.35">
      <c r="A28" s="101">
        <v>24</v>
      </c>
      <c r="B28" s="52" t="s">
        <v>97</v>
      </c>
      <c r="C28" s="17"/>
      <c r="D28" s="53">
        <v>20000</v>
      </c>
      <c r="E28" s="18">
        <f t="shared" si="0"/>
        <v>0</v>
      </c>
      <c r="F28" s="17"/>
      <c r="G28" s="53">
        <v>20000</v>
      </c>
      <c r="H28" s="18">
        <f t="shared" si="1"/>
        <v>0</v>
      </c>
      <c r="I28" s="41"/>
      <c r="J28" s="13">
        <f t="shared" si="2"/>
        <v>0</v>
      </c>
      <c r="K28" s="94"/>
      <c r="L28" s="20"/>
      <c r="M28" s="53">
        <v>20000</v>
      </c>
      <c r="N28" s="18">
        <f t="shared" si="3"/>
        <v>0</v>
      </c>
      <c r="O28" s="17"/>
      <c r="P28" s="53">
        <v>20000</v>
      </c>
      <c r="Q28" s="19">
        <f t="shared" si="4"/>
        <v>0</v>
      </c>
      <c r="S28" s="103"/>
      <c r="T28" s="103"/>
    </row>
    <row r="29" spans="1:20" ht="15" thickBot="1" x14ac:dyDescent="0.35">
      <c r="A29" s="101">
        <v>25</v>
      </c>
      <c r="B29" s="52" t="s">
        <v>98</v>
      </c>
      <c r="C29" s="66">
        <v>0</v>
      </c>
      <c r="D29" s="54">
        <v>1</v>
      </c>
      <c r="E29" s="18">
        <f t="shared" si="0"/>
        <v>0</v>
      </c>
      <c r="F29" s="66">
        <v>0</v>
      </c>
      <c r="G29" s="53">
        <v>1</v>
      </c>
      <c r="H29" s="18">
        <f t="shared" si="1"/>
        <v>0</v>
      </c>
      <c r="I29" s="41"/>
      <c r="J29" s="13">
        <f t="shared" si="2"/>
        <v>0</v>
      </c>
      <c r="K29" s="94"/>
      <c r="L29" s="20"/>
      <c r="M29" s="53">
        <v>1</v>
      </c>
      <c r="N29" s="18">
        <f t="shared" si="3"/>
        <v>0</v>
      </c>
      <c r="O29" s="17"/>
      <c r="P29" s="53">
        <v>1</v>
      </c>
      <c r="Q29" s="19">
        <f t="shared" si="4"/>
        <v>0</v>
      </c>
      <c r="S29" s="103"/>
      <c r="T29" s="103"/>
    </row>
    <row r="30" spans="1:20" ht="15" thickBot="1" x14ac:dyDescent="0.35">
      <c r="A30" s="101">
        <v>26</v>
      </c>
      <c r="B30" s="52" t="s">
        <v>99</v>
      </c>
      <c r="C30" s="17"/>
      <c r="D30" s="53">
        <v>7455</v>
      </c>
      <c r="E30" s="18">
        <f t="shared" si="0"/>
        <v>0</v>
      </c>
      <c r="F30" s="17"/>
      <c r="G30" s="53">
        <v>7455</v>
      </c>
      <c r="H30" s="18">
        <f t="shared" si="1"/>
        <v>0</v>
      </c>
      <c r="I30" s="41"/>
      <c r="J30" s="13">
        <f t="shared" si="2"/>
        <v>0</v>
      </c>
      <c r="K30" s="94"/>
      <c r="L30" s="20"/>
      <c r="M30" s="53">
        <v>7455</v>
      </c>
      <c r="N30" s="18">
        <f t="shared" si="3"/>
        <v>0</v>
      </c>
      <c r="O30" s="17"/>
      <c r="P30" s="53">
        <v>7455</v>
      </c>
      <c r="Q30" s="19">
        <f t="shared" si="4"/>
        <v>0</v>
      </c>
      <c r="S30" s="103"/>
      <c r="T30" s="103"/>
    </row>
    <row r="31" spans="1:20" ht="15" thickBot="1" x14ac:dyDescent="0.35">
      <c r="A31" s="101">
        <v>27</v>
      </c>
      <c r="B31" s="52" t="s">
        <v>100</v>
      </c>
      <c r="C31" s="17"/>
      <c r="D31" s="54">
        <v>4</v>
      </c>
      <c r="E31" s="18">
        <f t="shared" si="0"/>
        <v>0</v>
      </c>
      <c r="F31" s="17"/>
      <c r="G31" s="53">
        <v>4</v>
      </c>
      <c r="H31" s="18">
        <f t="shared" si="1"/>
        <v>0</v>
      </c>
      <c r="I31" s="41"/>
      <c r="J31" s="13">
        <f t="shared" si="2"/>
        <v>0</v>
      </c>
      <c r="K31" s="94"/>
      <c r="L31" s="20"/>
      <c r="M31" s="53">
        <v>4</v>
      </c>
      <c r="N31" s="18">
        <f t="shared" si="3"/>
        <v>0</v>
      </c>
      <c r="O31" s="17"/>
      <c r="P31" s="53">
        <v>4</v>
      </c>
      <c r="Q31" s="19">
        <f t="shared" si="4"/>
        <v>0</v>
      </c>
      <c r="S31" s="103"/>
      <c r="T31" s="103"/>
    </row>
    <row r="32" spans="1:20" ht="15" thickBot="1" x14ac:dyDescent="0.35">
      <c r="A32" s="101">
        <v>28</v>
      </c>
      <c r="B32" s="52" t="s">
        <v>101</v>
      </c>
      <c r="C32" s="17"/>
      <c r="D32" s="54">
        <v>1</v>
      </c>
      <c r="E32" s="18">
        <f t="shared" si="0"/>
        <v>0</v>
      </c>
      <c r="F32" s="17"/>
      <c r="G32" s="53">
        <v>1</v>
      </c>
      <c r="H32" s="18">
        <f t="shared" si="1"/>
        <v>0</v>
      </c>
      <c r="I32" s="41"/>
      <c r="J32" s="13">
        <f t="shared" si="2"/>
        <v>0</v>
      </c>
      <c r="K32" s="94"/>
      <c r="L32" s="20"/>
      <c r="M32" s="53">
        <v>1</v>
      </c>
      <c r="N32" s="18">
        <f t="shared" si="3"/>
        <v>0</v>
      </c>
      <c r="O32" s="17"/>
      <c r="P32" s="53">
        <v>1</v>
      </c>
      <c r="Q32" s="19">
        <f t="shared" si="4"/>
        <v>0</v>
      </c>
      <c r="S32" s="103"/>
      <c r="T32" s="103"/>
    </row>
    <row r="33" spans="1:20" ht="15" thickBot="1" x14ac:dyDescent="0.35">
      <c r="A33" s="101">
        <v>29</v>
      </c>
      <c r="B33" s="52" t="s">
        <v>102</v>
      </c>
      <c r="C33" s="17"/>
      <c r="D33" s="54">
        <v>1</v>
      </c>
      <c r="E33" s="18">
        <f t="shared" si="0"/>
        <v>0</v>
      </c>
      <c r="F33" s="17"/>
      <c r="G33" s="53">
        <v>1</v>
      </c>
      <c r="H33" s="18">
        <f t="shared" si="1"/>
        <v>0</v>
      </c>
      <c r="I33" s="41"/>
      <c r="J33" s="13">
        <f t="shared" si="2"/>
        <v>0</v>
      </c>
      <c r="K33" s="94"/>
      <c r="L33" s="20"/>
      <c r="M33" s="53">
        <v>1</v>
      </c>
      <c r="N33" s="18">
        <f t="shared" si="3"/>
        <v>0</v>
      </c>
      <c r="O33" s="17"/>
      <c r="P33" s="53">
        <v>1</v>
      </c>
      <c r="Q33" s="19">
        <f t="shared" si="4"/>
        <v>0</v>
      </c>
      <c r="S33" s="103"/>
      <c r="T33" s="103"/>
    </row>
    <row r="34" spans="1:20" ht="15" thickBot="1" x14ac:dyDescent="0.35">
      <c r="A34" s="101">
        <v>30</v>
      </c>
      <c r="B34" s="52" t="s">
        <v>92</v>
      </c>
      <c r="C34" s="66">
        <v>0</v>
      </c>
      <c r="D34" s="54">
        <v>1</v>
      </c>
      <c r="E34" s="18">
        <f t="shared" si="0"/>
        <v>0</v>
      </c>
      <c r="F34" s="66">
        <v>0</v>
      </c>
      <c r="G34" s="53">
        <v>1</v>
      </c>
      <c r="H34" s="18">
        <f t="shared" si="1"/>
        <v>0</v>
      </c>
      <c r="I34" s="41"/>
      <c r="J34" s="13">
        <f t="shared" si="2"/>
        <v>0</v>
      </c>
      <c r="K34" s="94"/>
      <c r="L34" s="20"/>
      <c r="M34" s="53">
        <v>1</v>
      </c>
      <c r="N34" s="18">
        <f t="shared" si="3"/>
        <v>0</v>
      </c>
      <c r="O34" s="17"/>
      <c r="P34" s="53">
        <v>1</v>
      </c>
      <c r="Q34" s="19">
        <f t="shared" si="4"/>
        <v>0</v>
      </c>
      <c r="S34" s="103"/>
      <c r="T34" s="103"/>
    </row>
    <row r="35" spans="1:20" ht="15" thickBot="1" x14ac:dyDescent="0.35">
      <c r="A35" s="101">
        <v>31</v>
      </c>
      <c r="B35" s="52" t="s">
        <v>93</v>
      </c>
      <c r="C35" s="17"/>
      <c r="D35" s="54">
        <v>2</v>
      </c>
      <c r="E35" s="18">
        <f t="shared" si="0"/>
        <v>0</v>
      </c>
      <c r="F35" s="17"/>
      <c r="G35" s="53">
        <v>2</v>
      </c>
      <c r="H35" s="18">
        <f t="shared" si="1"/>
        <v>0</v>
      </c>
      <c r="I35" s="41"/>
      <c r="J35" s="13">
        <f t="shared" si="2"/>
        <v>0</v>
      </c>
      <c r="K35" s="94"/>
      <c r="L35" s="20"/>
      <c r="M35" s="53">
        <v>2</v>
      </c>
      <c r="N35" s="18">
        <f t="shared" si="3"/>
        <v>0</v>
      </c>
      <c r="O35" s="17"/>
      <c r="P35" s="53">
        <v>2</v>
      </c>
      <c r="Q35" s="19">
        <f t="shared" si="4"/>
        <v>0</v>
      </c>
      <c r="S35" s="103"/>
      <c r="T35" s="103"/>
    </row>
    <row r="36" spans="1:20" ht="15" thickBot="1" x14ac:dyDescent="0.35">
      <c r="A36" s="101">
        <v>32</v>
      </c>
      <c r="B36" s="52" t="s">
        <v>94</v>
      </c>
      <c r="C36" s="17"/>
      <c r="D36" s="54">
        <v>1</v>
      </c>
      <c r="E36" s="18">
        <f t="shared" si="0"/>
        <v>0</v>
      </c>
      <c r="F36" s="17"/>
      <c r="G36" s="53">
        <v>1</v>
      </c>
      <c r="H36" s="18">
        <f t="shared" si="1"/>
        <v>0</v>
      </c>
      <c r="I36" s="41"/>
      <c r="J36" s="13">
        <f t="shared" si="2"/>
        <v>0</v>
      </c>
      <c r="K36" s="94"/>
      <c r="L36" s="20"/>
      <c r="M36" s="53">
        <v>1</v>
      </c>
      <c r="N36" s="18">
        <f t="shared" si="3"/>
        <v>0</v>
      </c>
      <c r="O36" s="17"/>
      <c r="P36" s="53">
        <v>1</v>
      </c>
      <c r="Q36" s="19">
        <f t="shared" si="4"/>
        <v>0</v>
      </c>
      <c r="S36" s="103"/>
      <c r="T36" s="103"/>
    </row>
    <row r="37" spans="1:20" ht="15" thickBot="1" x14ac:dyDescent="0.35">
      <c r="A37" s="101">
        <v>33</v>
      </c>
      <c r="B37" s="52" t="s">
        <v>95</v>
      </c>
      <c r="C37" s="17"/>
      <c r="D37" s="53">
        <v>15000</v>
      </c>
      <c r="E37" s="18">
        <f t="shared" si="0"/>
        <v>0</v>
      </c>
      <c r="F37" s="17"/>
      <c r="G37" s="53">
        <v>15000</v>
      </c>
      <c r="H37" s="18">
        <f t="shared" si="1"/>
        <v>0</v>
      </c>
      <c r="I37" s="41"/>
      <c r="J37" s="13">
        <f t="shared" si="2"/>
        <v>0</v>
      </c>
      <c r="K37" s="94"/>
      <c r="L37" s="20"/>
      <c r="M37" s="53">
        <v>15000</v>
      </c>
      <c r="N37" s="18">
        <f t="shared" si="3"/>
        <v>0</v>
      </c>
      <c r="O37" s="17"/>
      <c r="P37" s="53">
        <v>15000</v>
      </c>
      <c r="Q37" s="19">
        <f t="shared" si="4"/>
        <v>0</v>
      </c>
      <c r="S37" s="103"/>
      <c r="T37" s="103"/>
    </row>
    <row r="38" spans="1:20" ht="15" thickBot="1" x14ac:dyDescent="0.35">
      <c r="A38" s="101">
        <v>34</v>
      </c>
      <c r="B38" s="52" t="s">
        <v>96</v>
      </c>
      <c r="C38" s="66">
        <v>0</v>
      </c>
      <c r="D38" s="54">
        <v>1</v>
      </c>
      <c r="E38" s="18">
        <f t="shared" si="0"/>
        <v>0</v>
      </c>
      <c r="F38" s="66">
        <v>0</v>
      </c>
      <c r="G38" s="53">
        <v>1</v>
      </c>
      <c r="H38" s="18">
        <f t="shared" si="1"/>
        <v>0</v>
      </c>
      <c r="I38" s="41"/>
      <c r="J38" s="13">
        <f t="shared" si="2"/>
        <v>0</v>
      </c>
      <c r="K38" s="94"/>
      <c r="L38" s="20"/>
      <c r="M38" s="53">
        <v>1</v>
      </c>
      <c r="N38" s="18">
        <f t="shared" si="3"/>
        <v>0</v>
      </c>
      <c r="O38" s="17"/>
      <c r="P38" s="53">
        <v>1</v>
      </c>
      <c r="Q38" s="19">
        <f t="shared" si="4"/>
        <v>0</v>
      </c>
      <c r="S38" s="103"/>
      <c r="T38" s="103"/>
    </row>
    <row r="39" spans="1:20" ht="15" thickBot="1" x14ac:dyDescent="0.35">
      <c r="A39" s="101">
        <v>35</v>
      </c>
      <c r="B39" s="52" t="s">
        <v>97</v>
      </c>
      <c r="C39" s="17"/>
      <c r="D39" s="53">
        <v>20000</v>
      </c>
      <c r="E39" s="18">
        <f t="shared" si="0"/>
        <v>0</v>
      </c>
      <c r="F39" s="17"/>
      <c r="G39" s="53">
        <v>20000</v>
      </c>
      <c r="H39" s="18">
        <f t="shared" si="1"/>
        <v>0</v>
      </c>
      <c r="I39" s="41"/>
      <c r="J39" s="13">
        <f t="shared" si="2"/>
        <v>0</v>
      </c>
      <c r="K39" s="94"/>
      <c r="L39" s="20"/>
      <c r="M39" s="53">
        <v>20000</v>
      </c>
      <c r="N39" s="18">
        <f t="shared" si="3"/>
        <v>0</v>
      </c>
      <c r="O39" s="17"/>
      <c r="P39" s="53">
        <v>20000</v>
      </c>
      <c r="Q39" s="19">
        <f t="shared" si="4"/>
        <v>0</v>
      </c>
      <c r="S39" s="103"/>
      <c r="T39" s="103"/>
    </row>
    <row r="40" spans="1:20" ht="15" thickBot="1" x14ac:dyDescent="0.35">
      <c r="A40" s="101">
        <v>36</v>
      </c>
      <c r="B40" s="52" t="s">
        <v>98</v>
      </c>
      <c r="C40" s="66">
        <v>0</v>
      </c>
      <c r="D40" s="54">
        <v>1</v>
      </c>
      <c r="E40" s="18">
        <f t="shared" si="0"/>
        <v>0</v>
      </c>
      <c r="F40" s="66">
        <v>0</v>
      </c>
      <c r="G40" s="53">
        <v>1</v>
      </c>
      <c r="H40" s="18">
        <f t="shared" si="1"/>
        <v>0</v>
      </c>
      <c r="I40" s="41"/>
      <c r="J40" s="13">
        <f t="shared" si="2"/>
        <v>0</v>
      </c>
      <c r="K40" s="94"/>
      <c r="L40" s="20"/>
      <c r="M40" s="53">
        <v>1</v>
      </c>
      <c r="N40" s="18">
        <f t="shared" si="3"/>
        <v>0</v>
      </c>
      <c r="O40" s="17"/>
      <c r="P40" s="53">
        <v>1</v>
      </c>
      <c r="Q40" s="19">
        <f t="shared" si="4"/>
        <v>0</v>
      </c>
      <c r="S40" s="103"/>
      <c r="T40" s="103"/>
    </row>
    <row r="41" spans="1:20" ht="15" thickBot="1" x14ac:dyDescent="0.35">
      <c r="A41" s="101">
        <v>37</v>
      </c>
      <c r="B41" s="52" t="s">
        <v>99</v>
      </c>
      <c r="C41" s="17"/>
      <c r="D41" s="53">
        <v>7455</v>
      </c>
      <c r="E41" s="18">
        <f t="shared" si="0"/>
        <v>0</v>
      </c>
      <c r="F41" s="17"/>
      <c r="G41" s="53">
        <v>7455</v>
      </c>
      <c r="H41" s="18">
        <f t="shared" si="1"/>
        <v>0</v>
      </c>
      <c r="I41" s="41"/>
      <c r="J41" s="13">
        <f t="shared" si="2"/>
        <v>0</v>
      </c>
      <c r="K41" s="94"/>
      <c r="L41" s="20"/>
      <c r="M41" s="53">
        <v>7455</v>
      </c>
      <c r="N41" s="18">
        <f t="shared" si="3"/>
        <v>0</v>
      </c>
      <c r="O41" s="17"/>
      <c r="P41" s="53">
        <v>7455</v>
      </c>
      <c r="Q41" s="19">
        <f t="shared" si="4"/>
        <v>0</v>
      </c>
      <c r="S41" s="103"/>
      <c r="T41" s="103"/>
    </row>
    <row r="42" spans="1:20" ht="15" thickBot="1" x14ac:dyDescent="0.35">
      <c r="A42" s="101">
        <v>38</v>
      </c>
      <c r="B42" s="52" t="s">
        <v>100</v>
      </c>
      <c r="C42" s="17"/>
      <c r="D42" s="54">
        <v>4</v>
      </c>
      <c r="E42" s="18">
        <f t="shared" si="0"/>
        <v>0</v>
      </c>
      <c r="F42" s="17"/>
      <c r="G42" s="53">
        <v>4</v>
      </c>
      <c r="H42" s="18">
        <f t="shared" si="1"/>
        <v>0</v>
      </c>
      <c r="I42" s="41"/>
      <c r="J42" s="13">
        <f t="shared" si="2"/>
        <v>0</v>
      </c>
      <c r="K42" s="94"/>
      <c r="L42" s="20"/>
      <c r="M42" s="53">
        <v>4</v>
      </c>
      <c r="N42" s="18">
        <f t="shared" si="3"/>
        <v>0</v>
      </c>
      <c r="O42" s="17"/>
      <c r="P42" s="53">
        <v>4</v>
      </c>
      <c r="Q42" s="19">
        <f t="shared" si="4"/>
        <v>0</v>
      </c>
      <c r="S42" s="103"/>
      <c r="T42" s="103"/>
    </row>
    <row r="43" spans="1:20" ht="15" thickBot="1" x14ac:dyDescent="0.35">
      <c r="A43" s="101">
        <v>39</v>
      </c>
      <c r="B43" s="52" t="s">
        <v>101</v>
      </c>
      <c r="C43" s="17"/>
      <c r="D43" s="54">
        <v>1</v>
      </c>
      <c r="E43" s="18">
        <f t="shared" si="0"/>
        <v>0</v>
      </c>
      <c r="F43" s="17"/>
      <c r="G43" s="53">
        <v>1</v>
      </c>
      <c r="H43" s="18">
        <f t="shared" si="1"/>
        <v>0</v>
      </c>
      <c r="I43" s="41"/>
      <c r="J43" s="13">
        <f t="shared" si="2"/>
        <v>0</v>
      </c>
      <c r="K43" s="94"/>
      <c r="L43" s="20"/>
      <c r="M43" s="53">
        <v>1</v>
      </c>
      <c r="N43" s="18">
        <f t="shared" si="3"/>
        <v>0</v>
      </c>
      <c r="O43" s="17"/>
      <c r="P43" s="53">
        <v>1</v>
      </c>
      <c r="Q43" s="19">
        <f t="shared" si="4"/>
        <v>0</v>
      </c>
      <c r="S43" s="103"/>
      <c r="T43" s="103"/>
    </row>
    <row r="44" spans="1:20" x14ac:dyDescent="0.3">
      <c r="A44" s="101">
        <v>40</v>
      </c>
      <c r="B44" s="52" t="s">
        <v>102</v>
      </c>
      <c r="C44" s="17"/>
      <c r="D44" s="54">
        <v>1</v>
      </c>
      <c r="E44" s="18">
        <f t="shared" si="0"/>
        <v>0</v>
      </c>
      <c r="F44" s="17"/>
      <c r="G44" s="53">
        <v>1</v>
      </c>
      <c r="H44" s="18">
        <f t="shared" si="1"/>
        <v>0</v>
      </c>
      <c r="I44" s="41"/>
      <c r="J44" s="13">
        <f t="shared" si="2"/>
        <v>0</v>
      </c>
      <c r="K44" s="94"/>
      <c r="L44" s="20"/>
      <c r="M44" s="53">
        <v>1</v>
      </c>
      <c r="N44" s="18">
        <f t="shared" si="3"/>
        <v>0</v>
      </c>
      <c r="O44" s="17"/>
      <c r="P44" s="53">
        <v>1</v>
      </c>
      <c r="Q44" s="19">
        <f t="shared" si="4"/>
        <v>0</v>
      </c>
      <c r="S44" s="103"/>
      <c r="T44" s="103"/>
    </row>
    <row r="45" spans="1:20" ht="15" thickBot="1" x14ac:dyDescent="0.35"/>
    <row r="46" spans="1:20" ht="15.75" customHeight="1" thickBot="1" x14ac:dyDescent="0.35">
      <c r="A46" s="189" t="s">
        <v>103</v>
      </c>
      <c r="B46" s="190"/>
      <c r="C46" s="191"/>
      <c r="D46" s="104"/>
      <c r="E46" s="22">
        <f>SUM(E5:E44)</f>
        <v>0</v>
      </c>
      <c r="H46" s="22">
        <f>SUM(H5:H44)</f>
        <v>0</v>
      </c>
      <c r="J46" s="22">
        <f>SUM(J5:J44)</f>
        <v>0</v>
      </c>
      <c r="N46" s="22">
        <f>SUM(N5:N44)</f>
        <v>0</v>
      </c>
      <c r="Q46" s="22">
        <f>SUM(Q5:Q44)</f>
        <v>0</v>
      </c>
    </row>
    <row r="50" s="92" customFormat="1" ht="15" customHeight="1" x14ac:dyDescent="0.3"/>
    <row r="51" s="92" customFormat="1" ht="15" customHeight="1" x14ac:dyDescent="0.3"/>
    <row r="52" s="92" customFormat="1" ht="15" customHeight="1" x14ac:dyDescent="0.3"/>
    <row r="53" s="92" customFormat="1" ht="15" customHeight="1" x14ac:dyDescent="0.3"/>
    <row r="54" s="92" customFormat="1" ht="15" customHeight="1" x14ac:dyDescent="0.3"/>
    <row r="55" s="92" customFormat="1" ht="15.75" customHeight="1" x14ac:dyDescent="0.3"/>
  </sheetData>
  <mergeCells count="13">
    <mergeCell ref="S3:S4"/>
    <mergeCell ref="T3:T4"/>
    <mergeCell ref="A1:B1"/>
    <mergeCell ref="C1:F1"/>
    <mergeCell ref="A2:F2"/>
    <mergeCell ref="A3:A4"/>
    <mergeCell ref="B3:B4"/>
    <mergeCell ref="C3:E3"/>
    <mergeCell ref="A46:C46"/>
    <mergeCell ref="O3:Q3"/>
    <mergeCell ref="F3:H3"/>
    <mergeCell ref="J3:J4"/>
    <mergeCell ref="L3:N3"/>
  </mergeCells>
  <pageMargins left="0.7" right="0.7" top="0.75" bottom="0.75" header="0.3" footer="0.3"/>
  <pageSetup paperSize="17"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3ED83-EBB0-45EC-AB5F-86ADBF789D9A}">
  <dimension ref="A1:T44"/>
  <sheetViews>
    <sheetView zoomScale="90" zoomScaleNormal="90" workbookViewId="0">
      <selection activeCell="C1" sqref="C1:F1"/>
    </sheetView>
  </sheetViews>
  <sheetFormatPr defaultColWidth="9.109375" defaultRowHeight="14.4" x14ac:dyDescent="0.3"/>
  <cols>
    <col min="1" max="1" width="9.109375" style="92"/>
    <col min="2" max="2" width="81.5546875" style="92" bestFit="1" customWidth="1"/>
    <col min="3" max="3" width="12.109375" style="92" customWidth="1"/>
    <col min="4" max="4" width="13.44140625" style="92" bestFit="1" customWidth="1"/>
    <col min="5" max="5" width="15.6640625" style="92" customWidth="1"/>
    <col min="6" max="6" width="10.6640625" style="92" customWidth="1"/>
    <col min="7" max="7" width="12" style="92" bestFit="1" customWidth="1"/>
    <col min="8" max="8" width="15.6640625" style="92" customWidth="1"/>
    <col min="9" max="9" width="7.44140625" style="92" customWidth="1"/>
    <col min="10" max="10" width="16.6640625" style="92" customWidth="1"/>
    <col min="11" max="11" width="9.44140625" style="92" customWidth="1"/>
    <col min="12" max="12" width="10.33203125" style="92" customWidth="1"/>
    <col min="13" max="13" width="12" style="92" bestFit="1" customWidth="1"/>
    <col min="14" max="14" width="15.6640625" style="92" customWidth="1"/>
    <col min="15" max="15" width="10.5546875" style="92" customWidth="1"/>
    <col min="16" max="16" width="12" style="92" bestFit="1" customWidth="1"/>
    <col min="17" max="17" width="15.6640625" style="92" customWidth="1"/>
    <col min="18" max="18" width="2.5546875" style="92" customWidth="1"/>
    <col min="19" max="19" width="63.88671875" style="92" customWidth="1"/>
    <col min="20" max="20" width="40.33203125" style="92" customWidth="1"/>
    <col min="21" max="21" width="20.6640625" style="92" customWidth="1"/>
    <col min="22" max="22" width="3.44140625" style="92" customWidth="1"/>
    <col min="23" max="23" width="10.44140625" style="92" customWidth="1"/>
    <col min="24" max="24" width="9.109375" style="92"/>
    <col min="25" max="25" width="15.6640625" style="92" customWidth="1"/>
    <col min="26" max="26" width="10.44140625" style="92" customWidth="1"/>
    <col min="27" max="27" width="9.109375" style="92"/>
    <col min="28" max="28" width="15.6640625" style="92" customWidth="1"/>
    <col min="29" max="16384" width="9.109375" style="92"/>
  </cols>
  <sheetData>
    <row r="1" spans="1:20" ht="33.75" customHeight="1" thickBot="1" x14ac:dyDescent="0.35">
      <c r="A1" s="201" t="s">
        <v>12</v>
      </c>
      <c r="B1" s="202"/>
      <c r="C1" s="203"/>
      <c r="D1" s="203"/>
      <c r="E1" s="203"/>
      <c r="F1" s="204"/>
    </row>
    <row r="2" spans="1:20" ht="30.75" customHeight="1" thickBot="1" x14ac:dyDescent="0.35">
      <c r="A2" s="213" t="s">
        <v>172</v>
      </c>
      <c r="B2" s="214"/>
      <c r="C2" s="214"/>
      <c r="D2" s="214"/>
      <c r="E2" s="214"/>
      <c r="F2" s="215"/>
    </row>
    <row r="3" spans="1:20" ht="24" customHeight="1" thickBot="1" x14ac:dyDescent="0.35">
      <c r="A3" s="197" t="s">
        <v>32</v>
      </c>
      <c r="B3" s="209" t="s">
        <v>15</v>
      </c>
      <c r="C3" s="211" t="s">
        <v>66</v>
      </c>
      <c r="D3" s="192"/>
      <c r="E3" s="192"/>
      <c r="F3" s="192" t="s">
        <v>67</v>
      </c>
      <c r="G3" s="192"/>
      <c r="H3" s="192"/>
      <c r="I3" s="93"/>
      <c r="J3" s="194" t="s">
        <v>68</v>
      </c>
      <c r="K3" s="94"/>
      <c r="L3" s="196" t="s">
        <v>17</v>
      </c>
      <c r="M3" s="192"/>
      <c r="N3" s="192"/>
      <c r="O3" s="192" t="s">
        <v>18</v>
      </c>
      <c r="P3" s="192"/>
      <c r="Q3" s="193"/>
      <c r="S3" s="197" t="s">
        <v>69</v>
      </c>
      <c r="T3" s="199" t="s">
        <v>70</v>
      </c>
    </row>
    <row r="4" spans="1:20" ht="38.4" thickBot="1" x14ac:dyDescent="0.35">
      <c r="A4" s="198"/>
      <c r="B4" s="212"/>
      <c r="C4" s="105" t="s">
        <v>71</v>
      </c>
      <c r="D4" s="98" t="s">
        <v>72</v>
      </c>
      <c r="E4" s="98" t="s">
        <v>73</v>
      </c>
      <c r="F4" s="98" t="s">
        <v>71</v>
      </c>
      <c r="G4" s="98" t="s">
        <v>72</v>
      </c>
      <c r="H4" s="98" t="s">
        <v>73</v>
      </c>
      <c r="I4" s="93"/>
      <c r="J4" s="195"/>
      <c r="K4" s="94"/>
      <c r="L4" s="97" t="s">
        <v>71</v>
      </c>
      <c r="M4" s="98" t="s">
        <v>72</v>
      </c>
      <c r="N4" s="98" t="s">
        <v>73</v>
      </c>
      <c r="O4" s="98" t="s">
        <v>71</v>
      </c>
      <c r="P4" s="99" t="s">
        <v>72</v>
      </c>
      <c r="Q4" s="100" t="s">
        <v>73</v>
      </c>
      <c r="S4" s="198"/>
      <c r="T4" s="200"/>
    </row>
    <row r="5" spans="1:20" ht="15" thickBot="1" x14ac:dyDescent="0.35">
      <c r="A5" s="106"/>
      <c r="B5" s="107" t="s">
        <v>104</v>
      </c>
      <c r="C5" s="107"/>
      <c r="D5" s="107"/>
      <c r="E5" s="107"/>
      <c r="F5" s="107"/>
      <c r="G5" s="107"/>
      <c r="H5" s="108"/>
      <c r="I5" s="93"/>
      <c r="J5" s="109"/>
      <c r="K5" s="94"/>
      <c r="L5" s="106"/>
      <c r="M5" s="107"/>
      <c r="N5" s="107"/>
      <c r="O5" s="107"/>
      <c r="P5" s="107"/>
      <c r="Q5" s="108"/>
      <c r="S5" s="103"/>
      <c r="T5" s="103"/>
    </row>
    <row r="6" spans="1:20" x14ac:dyDescent="0.3">
      <c r="A6" s="110">
        <v>1</v>
      </c>
      <c r="B6" s="111" t="s">
        <v>74</v>
      </c>
      <c r="C6" s="15"/>
      <c r="D6" s="71">
        <v>9545</v>
      </c>
      <c r="E6" s="12">
        <f>C6*D6*12</f>
        <v>0</v>
      </c>
      <c r="F6" s="15"/>
      <c r="G6" s="71">
        <v>9545</v>
      </c>
      <c r="H6" s="12">
        <f>F6*G6*12</f>
        <v>0</v>
      </c>
      <c r="I6" s="41"/>
      <c r="J6" s="13">
        <f t="shared" ref="J6:J10" si="0">E6+H6</f>
        <v>0</v>
      </c>
      <c r="K6" s="94"/>
      <c r="L6" s="14"/>
      <c r="M6" s="71">
        <v>9545</v>
      </c>
      <c r="N6" s="12">
        <f>L6*M6*12</f>
        <v>0</v>
      </c>
      <c r="O6" s="15"/>
      <c r="P6" s="71">
        <v>9545</v>
      </c>
      <c r="Q6" s="12">
        <f>O6*P6*12</f>
        <v>0</v>
      </c>
      <c r="S6" s="103"/>
      <c r="T6" s="103"/>
    </row>
    <row r="7" spans="1:20" x14ac:dyDescent="0.3">
      <c r="A7" s="112">
        <v>2</v>
      </c>
      <c r="B7" s="52" t="s">
        <v>75</v>
      </c>
      <c r="C7" s="17"/>
      <c r="D7" s="53">
        <v>5315000</v>
      </c>
      <c r="E7" s="18">
        <f>C7*D7*12</f>
        <v>0</v>
      </c>
      <c r="F7" s="17"/>
      <c r="G7" s="53">
        <v>5315000</v>
      </c>
      <c r="H7" s="18">
        <f>F7*G7*12</f>
        <v>0</v>
      </c>
      <c r="I7" s="41"/>
      <c r="J7" s="76">
        <f t="shared" si="0"/>
        <v>0</v>
      </c>
      <c r="K7" s="94"/>
      <c r="L7" s="20"/>
      <c r="M7" s="53">
        <v>5315000</v>
      </c>
      <c r="N7" s="18">
        <f>L7*M7*12</f>
        <v>0</v>
      </c>
      <c r="O7" s="17"/>
      <c r="P7" s="53">
        <v>5315000</v>
      </c>
      <c r="Q7" s="18">
        <f>O7*P7*12</f>
        <v>0</v>
      </c>
      <c r="S7" s="103"/>
      <c r="T7" s="103"/>
    </row>
    <row r="8" spans="1:20" x14ac:dyDescent="0.3">
      <c r="A8" s="112">
        <v>3</v>
      </c>
      <c r="B8" s="52" t="s">
        <v>76</v>
      </c>
      <c r="C8" s="17"/>
      <c r="D8" s="53">
        <v>1</v>
      </c>
      <c r="E8" s="18">
        <f t="shared" ref="E8:E24" si="1">C8*D8*12</f>
        <v>0</v>
      </c>
      <c r="F8" s="17"/>
      <c r="G8" s="53">
        <v>1</v>
      </c>
      <c r="H8" s="18">
        <f t="shared" ref="H8:H24" si="2">F8*G8*12</f>
        <v>0</v>
      </c>
      <c r="I8" s="41"/>
      <c r="J8" s="76">
        <f t="shared" si="0"/>
        <v>0</v>
      </c>
      <c r="K8" s="94"/>
      <c r="L8" s="20"/>
      <c r="M8" s="53">
        <v>1</v>
      </c>
      <c r="N8" s="18">
        <f t="shared" ref="N8:N24" si="3">L8*M8*12</f>
        <v>0</v>
      </c>
      <c r="O8" s="17"/>
      <c r="P8" s="53">
        <v>1</v>
      </c>
      <c r="Q8" s="18">
        <f t="shared" ref="Q8:Q24" si="4">O8*P8*12</f>
        <v>0</v>
      </c>
      <c r="S8" s="103"/>
      <c r="T8" s="103"/>
    </row>
    <row r="9" spans="1:20" x14ac:dyDescent="0.3">
      <c r="A9" s="112">
        <v>4</v>
      </c>
      <c r="B9" s="52" t="s">
        <v>77</v>
      </c>
      <c r="C9" s="17"/>
      <c r="D9" s="53">
        <v>1</v>
      </c>
      <c r="E9" s="18">
        <f t="shared" si="1"/>
        <v>0</v>
      </c>
      <c r="F9" s="17"/>
      <c r="G9" s="53">
        <v>1</v>
      </c>
      <c r="H9" s="18">
        <f t="shared" si="2"/>
        <v>0</v>
      </c>
      <c r="I9" s="41"/>
      <c r="J9" s="76">
        <f t="shared" si="0"/>
        <v>0</v>
      </c>
      <c r="K9" s="94"/>
      <c r="L9" s="20"/>
      <c r="M9" s="53">
        <v>1</v>
      </c>
      <c r="N9" s="18">
        <f t="shared" si="3"/>
        <v>0</v>
      </c>
      <c r="O9" s="17"/>
      <c r="P9" s="53">
        <v>1</v>
      </c>
      <c r="Q9" s="18">
        <f t="shared" si="4"/>
        <v>0</v>
      </c>
      <c r="S9" s="103"/>
      <c r="T9" s="103"/>
    </row>
    <row r="10" spans="1:20" x14ac:dyDescent="0.3">
      <c r="A10" s="112">
        <v>5</v>
      </c>
      <c r="B10" s="52" t="s">
        <v>78</v>
      </c>
      <c r="C10" s="17"/>
      <c r="D10" s="53">
        <v>1</v>
      </c>
      <c r="E10" s="18">
        <f t="shared" si="1"/>
        <v>0</v>
      </c>
      <c r="F10" s="17"/>
      <c r="G10" s="53">
        <v>1</v>
      </c>
      <c r="H10" s="18">
        <f t="shared" si="2"/>
        <v>0</v>
      </c>
      <c r="I10" s="41"/>
      <c r="J10" s="76">
        <f t="shared" si="0"/>
        <v>0</v>
      </c>
      <c r="K10" s="94"/>
      <c r="L10" s="20"/>
      <c r="M10" s="53">
        <v>1</v>
      </c>
      <c r="N10" s="18">
        <f t="shared" si="3"/>
        <v>0</v>
      </c>
      <c r="O10" s="17"/>
      <c r="P10" s="53">
        <v>1</v>
      </c>
      <c r="Q10" s="18">
        <f t="shared" si="4"/>
        <v>0</v>
      </c>
      <c r="S10" s="103"/>
      <c r="T10" s="103"/>
    </row>
    <row r="11" spans="1:20" x14ac:dyDescent="0.3">
      <c r="A11" s="112">
        <v>6</v>
      </c>
      <c r="B11" s="102" t="s">
        <v>79</v>
      </c>
      <c r="C11" s="66">
        <v>0</v>
      </c>
      <c r="D11" s="53">
        <v>2455</v>
      </c>
      <c r="E11" s="18">
        <f t="shared" si="1"/>
        <v>0</v>
      </c>
      <c r="F11" s="66">
        <v>0</v>
      </c>
      <c r="G11" s="53">
        <v>2455</v>
      </c>
      <c r="H11" s="18">
        <f>F11*G11*12</f>
        <v>0</v>
      </c>
      <c r="I11" s="41"/>
      <c r="J11" s="76">
        <f>E11+H11</f>
        <v>0</v>
      </c>
      <c r="K11" s="94"/>
      <c r="L11" s="70">
        <v>0</v>
      </c>
      <c r="M11" s="53">
        <v>2455</v>
      </c>
      <c r="N11" s="18">
        <f t="shared" si="3"/>
        <v>0</v>
      </c>
      <c r="O11" s="66">
        <v>0</v>
      </c>
      <c r="P11" s="53">
        <v>2455</v>
      </c>
      <c r="Q11" s="18">
        <f t="shared" si="4"/>
        <v>0</v>
      </c>
      <c r="S11" s="103"/>
      <c r="T11" s="103"/>
    </row>
    <row r="12" spans="1:20" x14ac:dyDescent="0.3">
      <c r="A12" s="112">
        <v>7</v>
      </c>
      <c r="B12" s="52" t="s">
        <v>84</v>
      </c>
      <c r="C12" s="66">
        <v>0</v>
      </c>
      <c r="D12" s="53">
        <v>11645</v>
      </c>
      <c r="E12" s="18">
        <f t="shared" si="1"/>
        <v>0</v>
      </c>
      <c r="F12" s="66">
        <v>0</v>
      </c>
      <c r="G12" s="53">
        <v>11645</v>
      </c>
      <c r="H12" s="18">
        <f>F12*G12*12</f>
        <v>0</v>
      </c>
      <c r="I12" s="41"/>
      <c r="J12" s="76">
        <f>E12+H12</f>
        <v>0</v>
      </c>
      <c r="K12" s="94"/>
      <c r="L12" s="70">
        <v>0</v>
      </c>
      <c r="M12" s="53">
        <v>11645</v>
      </c>
      <c r="N12" s="18">
        <f t="shared" si="3"/>
        <v>0</v>
      </c>
      <c r="O12" s="66">
        <v>0</v>
      </c>
      <c r="P12" s="53">
        <v>11645</v>
      </c>
      <c r="Q12" s="18">
        <f t="shared" si="4"/>
        <v>0</v>
      </c>
      <c r="S12" s="103"/>
      <c r="T12" s="103"/>
    </row>
    <row r="13" spans="1:20" ht="15" thickBot="1" x14ac:dyDescent="0.35">
      <c r="A13" s="112">
        <v>8</v>
      </c>
      <c r="B13" s="52" t="s">
        <v>91</v>
      </c>
      <c r="C13" s="66">
        <v>0</v>
      </c>
      <c r="D13" s="53">
        <v>9900</v>
      </c>
      <c r="E13" s="18">
        <f t="shared" si="1"/>
        <v>0</v>
      </c>
      <c r="F13" s="66">
        <v>0</v>
      </c>
      <c r="G13" s="53">
        <v>9900</v>
      </c>
      <c r="H13" s="18">
        <f>F13*G13*12</f>
        <v>0</v>
      </c>
      <c r="I13" s="41"/>
      <c r="J13" s="77">
        <f>E13+H13</f>
        <v>0</v>
      </c>
      <c r="K13" s="94"/>
      <c r="L13" s="70">
        <v>0</v>
      </c>
      <c r="M13" s="53">
        <v>9900</v>
      </c>
      <c r="N13" s="18">
        <f t="shared" si="3"/>
        <v>0</v>
      </c>
      <c r="O13" s="66">
        <v>0</v>
      </c>
      <c r="P13" s="53">
        <v>9900</v>
      </c>
      <c r="Q13" s="18">
        <f t="shared" si="4"/>
        <v>0</v>
      </c>
      <c r="S13" s="103"/>
      <c r="T13" s="103"/>
    </row>
    <row r="14" spans="1:20" ht="14.25" customHeight="1" thickBot="1" x14ac:dyDescent="0.35">
      <c r="A14" s="189" t="s">
        <v>105</v>
      </c>
      <c r="B14" s="190"/>
      <c r="C14" s="191"/>
      <c r="D14" s="113"/>
      <c r="E14" s="22">
        <f>SUM(E6:E13)</f>
        <v>0</v>
      </c>
      <c r="F14" s="114"/>
      <c r="G14" s="114"/>
      <c r="H14" s="22">
        <f>SUM(H6:H13)</f>
        <v>0</v>
      </c>
      <c r="J14" s="22">
        <f>SUM(J6:J13)</f>
        <v>0</v>
      </c>
      <c r="L14" s="115"/>
      <c r="M14" s="114"/>
      <c r="N14" s="22">
        <f>SUM(N6:N13)</f>
        <v>0</v>
      </c>
      <c r="O14" s="114"/>
      <c r="P14" s="114"/>
      <c r="Q14" s="22">
        <f>SUM(Q6:Q13)</f>
        <v>0</v>
      </c>
      <c r="S14" s="103"/>
      <c r="T14" s="103"/>
    </row>
    <row r="15" spans="1:20" s="117" customFormat="1" ht="15" thickBot="1" x14ac:dyDescent="0.35">
      <c r="A15" s="216"/>
      <c r="B15" s="217"/>
      <c r="C15" s="217"/>
      <c r="D15" s="217"/>
      <c r="E15" s="217"/>
      <c r="F15" s="217"/>
      <c r="G15" s="217"/>
      <c r="H15" s="218"/>
      <c r="I15" s="67"/>
      <c r="J15" s="75"/>
      <c r="K15" s="116"/>
      <c r="L15" s="219"/>
      <c r="M15" s="220"/>
      <c r="N15" s="220"/>
      <c r="O15" s="220"/>
      <c r="P15" s="220"/>
      <c r="Q15" s="221"/>
      <c r="S15" s="103"/>
      <c r="T15" s="103"/>
    </row>
    <row r="16" spans="1:20" ht="15" thickBot="1" x14ac:dyDescent="0.35">
      <c r="A16" s="106"/>
      <c r="B16" s="107" t="s">
        <v>106</v>
      </c>
      <c r="C16" s="107"/>
      <c r="D16" s="107"/>
      <c r="E16" s="107"/>
      <c r="F16" s="107"/>
      <c r="G16" s="107"/>
      <c r="H16" s="108"/>
      <c r="I16" s="93"/>
      <c r="J16" s="109"/>
      <c r="K16" s="94"/>
      <c r="L16" s="106"/>
      <c r="M16" s="107"/>
      <c r="N16" s="107"/>
      <c r="O16" s="107"/>
      <c r="P16" s="107"/>
      <c r="Q16" s="108"/>
      <c r="S16" s="103"/>
      <c r="T16" s="103"/>
    </row>
    <row r="17" spans="1:20" x14ac:dyDescent="0.3">
      <c r="A17" s="110">
        <v>1</v>
      </c>
      <c r="B17" s="111" t="s">
        <v>74</v>
      </c>
      <c r="C17" s="15"/>
      <c r="D17" s="71">
        <v>11045</v>
      </c>
      <c r="E17" s="12">
        <f t="shared" si="1"/>
        <v>0</v>
      </c>
      <c r="F17" s="15"/>
      <c r="G17" s="71">
        <v>11045</v>
      </c>
      <c r="H17" s="12">
        <f t="shared" si="2"/>
        <v>0</v>
      </c>
      <c r="I17" s="41"/>
      <c r="J17" s="13">
        <f t="shared" ref="J17:J24" si="5">E17+H17</f>
        <v>0</v>
      </c>
      <c r="K17" s="94"/>
      <c r="L17" s="14"/>
      <c r="M17" s="71">
        <v>11045</v>
      </c>
      <c r="N17" s="12">
        <f t="shared" si="3"/>
        <v>0</v>
      </c>
      <c r="O17" s="15"/>
      <c r="P17" s="71">
        <v>11045</v>
      </c>
      <c r="Q17" s="12">
        <f t="shared" si="4"/>
        <v>0</v>
      </c>
      <c r="S17" s="103"/>
      <c r="T17" s="103"/>
    </row>
    <row r="18" spans="1:20" x14ac:dyDescent="0.3">
      <c r="A18" s="112">
        <v>2</v>
      </c>
      <c r="B18" s="52" t="s">
        <v>75</v>
      </c>
      <c r="C18" s="17"/>
      <c r="D18" s="53">
        <v>5994000</v>
      </c>
      <c r="E18" s="18">
        <f t="shared" si="1"/>
        <v>0</v>
      </c>
      <c r="F18" s="17"/>
      <c r="G18" s="53">
        <v>5994000</v>
      </c>
      <c r="H18" s="18">
        <f t="shared" si="2"/>
        <v>0</v>
      </c>
      <c r="I18" s="41"/>
      <c r="J18" s="76">
        <f t="shared" si="5"/>
        <v>0</v>
      </c>
      <c r="K18" s="94"/>
      <c r="L18" s="20"/>
      <c r="M18" s="53">
        <v>5994000</v>
      </c>
      <c r="N18" s="18">
        <f t="shared" si="3"/>
        <v>0</v>
      </c>
      <c r="O18" s="17"/>
      <c r="P18" s="53">
        <v>5994000</v>
      </c>
      <c r="Q18" s="18">
        <f t="shared" si="4"/>
        <v>0</v>
      </c>
      <c r="S18" s="103"/>
      <c r="T18" s="103"/>
    </row>
    <row r="19" spans="1:20" x14ac:dyDescent="0.3">
      <c r="A19" s="112">
        <v>3</v>
      </c>
      <c r="B19" s="52" t="s">
        <v>76</v>
      </c>
      <c r="C19" s="17"/>
      <c r="D19" s="53">
        <v>1</v>
      </c>
      <c r="E19" s="18">
        <f t="shared" si="1"/>
        <v>0</v>
      </c>
      <c r="F19" s="17"/>
      <c r="G19" s="53">
        <v>1</v>
      </c>
      <c r="H19" s="18">
        <f t="shared" si="2"/>
        <v>0</v>
      </c>
      <c r="I19" s="41"/>
      <c r="J19" s="76">
        <f t="shared" si="5"/>
        <v>0</v>
      </c>
      <c r="K19" s="94"/>
      <c r="L19" s="20"/>
      <c r="M19" s="53">
        <v>1</v>
      </c>
      <c r="N19" s="18">
        <f t="shared" si="3"/>
        <v>0</v>
      </c>
      <c r="O19" s="17"/>
      <c r="P19" s="53">
        <v>1</v>
      </c>
      <c r="Q19" s="18">
        <f t="shared" si="4"/>
        <v>0</v>
      </c>
      <c r="S19" s="103"/>
      <c r="T19" s="103"/>
    </row>
    <row r="20" spans="1:20" x14ac:dyDescent="0.3">
      <c r="A20" s="112">
        <v>4</v>
      </c>
      <c r="B20" s="52" t="s">
        <v>77</v>
      </c>
      <c r="C20" s="17"/>
      <c r="D20" s="53">
        <v>1</v>
      </c>
      <c r="E20" s="18">
        <f t="shared" si="1"/>
        <v>0</v>
      </c>
      <c r="F20" s="17"/>
      <c r="G20" s="53">
        <v>1</v>
      </c>
      <c r="H20" s="18">
        <f t="shared" si="2"/>
        <v>0</v>
      </c>
      <c r="I20" s="41"/>
      <c r="J20" s="76">
        <f t="shared" si="5"/>
        <v>0</v>
      </c>
      <c r="K20" s="94"/>
      <c r="L20" s="20"/>
      <c r="M20" s="53">
        <v>1</v>
      </c>
      <c r="N20" s="18">
        <f t="shared" si="3"/>
        <v>0</v>
      </c>
      <c r="O20" s="17"/>
      <c r="P20" s="53">
        <v>1</v>
      </c>
      <c r="Q20" s="18">
        <f t="shared" si="4"/>
        <v>0</v>
      </c>
      <c r="S20" s="103"/>
      <c r="T20" s="103"/>
    </row>
    <row r="21" spans="1:20" x14ac:dyDescent="0.3">
      <c r="A21" s="112">
        <v>5</v>
      </c>
      <c r="B21" s="52" t="s">
        <v>78</v>
      </c>
      <c r="C21" s="17"/>
      <c r="D21" s="53">
        <v>1</v>
      </c>
      <c r="E21" s="18">
        <f t="shared" ref="E21" si="6">C21*D21*12</f>
        <v>0</v>
      </c>
      <c r="F21" s="17"/>
      <c r="G21" s="53">
        <v>1</v>
      </c>
      <c r="H21" s="18">
        <f t="shared" ref="H21" si="7">F21*G21*12</f>
        <v>0</v>
      </c>
      <c r="I21" s="41"/>
      <c r="J21" s="76">
        <f t="shared" si="5"/>
        <v>0</v>
      </c>
      <c r="K21" s="94"/>
      <c r="L21" s="20"/>
      <c r="M21" s="53">
        <v>1</v>
      </c>
      <c r="N21" s="18">
        <f t="shared" ref="N21" si="8">L21*M21*12</f>
        <v>0</v>
      </c>
      <c r="O21" s="17"/>
      <c r="P21" s="53">
        <v>1</v>
      </c>
      <c r="Q21" s="18">
        <f t="shared" ref="Q21" si="9">O21*P21*12</f>
        <v>0</v>
      </c>
      <c r="S21" s="103"/>
      <c r="T21" s="103"/>
    </row>
    <row r="22" spans="1:20" x14ac:dyDescent="0.3">
      <c r="A22" s="112">
        <v>6</v>
      </c>
      <c r="B22" s="102" t="s">
        <v>79</v>
      </c>
      <c r="C22" s="66">
        <v>0</v>
      </c>
      <c r="D22" s="53">
        <v>2455</v>
      </c>
      <c r="E22" s="18">
        <f t="shared" ref="E22" si="10">C22*D22*12</f>
        <v>0</v>
      </c>
      <c r="F22" s="66">
        <v>0</v>
      </c>
      <c r="G22" s="53">
        <v>2455</v>
      </c>
      <c r="H22" s="18">
        <f t="shared" ref="H22" si="11">F22*G22*12</f>
        <v>0</v>
      </c>
      <c r="I22" s="41"/>
      <c r="J22" s="76">
        <f t="shared" si="5"/>
        <v>0</v>
      </c>
      <c r="K22" s="94"/>
      <c r="L22" s="70">
        <v>0</v>
      </c>
      <c r="M22" s="53">
        <v>2455</v>
      </c>
      <c r="N22" s="18">
        <f t="shared" ref="N22" si="12">L22*M22*12</f>
        <v>0</v>
      </c>
      <c r="O22" s="66">
        <v>0</v>
      </c>
      <c r="P22" s="53">
        <v>2455</v>
      </c>
      <c r="Q22" s="18">
        <f t="shared" ref="Q22" si="13">O22*P22*12</f>
        <v>0</v>
      </c>
      <c r="S22" s="103"/>
      <c r="T22" s="103"/>
    </row>
    <row r="23" spans="1:20" x14ac:dyDescent="0.3">
      <c r="A23" s="112">
        <v>7</v>
      </c>
      <c r="B23" s="102" t="s">
        <v>84</v>
      </c>
      <c r="C23" s="66">
        <v>0</v>
      </c>
      <c r="D23" s="53">
        <v>13145</v>
      </c>
      <c r="E23" s="18">
        <f t="shared" si="1"/>
        <v>0</v>
      </c>
      <c r="F23" s="66">
        <v>0</v>
      </c>
      <c r="G23" s="53">
        <v>13145</v>
      </c>
      <c r="H23" s="18">
        <f t="shared" si="2"/>
        <v>0</v>
      </c>
      <c r="I23" s="41"/>
      <c r="J23" s="76">
        <f t="shared" si="5"/>
        <v>0</v>
      </c>
      <c r="K23" s="94"/>
      <c r="L23" s="70">
        <v>0</v>
      </c>
      <c r="M23" s="53">
        <v>13145</v>
      </c>
      <c r="N23" s="18">
        <f t="shared" si="3"/>
        <v>0</v>
      </c>
      <c r="O23" s="66">
        <v>0</v>
      </c>
      <c r="P23" s="53">
        <v>13145</v>
      </c>
      <c r="Q23" s="18">
        <f t="shared" si="4"/>
        <v>0</v>
      </c>
      <c r="S23" s="103"/>
      <c r="T23" s="103"/>
    </row>
    <row r="24" spans="1:20" ht="15" thickBot="1" x14ac:dyDescent="0.35">
      <c r="A24" s="112">
        <v>8</v>
      </c>
      <c r="B24" s="102" t="s">
        <v>91</v>
      </c>
      <c r="C24" s="66">
        <v>0</v>
      </c>
      <c r="D24" s="53">
        <v>11400</v>
      </c>
      <c r="E24" s="18">
        <f t="shared" si="1"/>
        <v>0</v>
      </c>
      <c r="F24" s="66">
        <v>0</v>
      </c>
      <c r="G24" s="53">
        <v>11400</v>
      </c>
      <c r="H24" s="18">
        <f t="shared" si="2"/>
        <v>0</v>
      </c>
      <c r="I24" s="41"/>
      <c r="J24" s="77">
        <f t="shared" si="5"/>
        <v>0</v>
      </c>
      <c r="K24" s="94"/>
      <c r="L24" s="70">
        <v>0</v>
      </c>
      <c r="M24" s="53">
        <v>11400</v>
      </c>
      <c r="N24" s="18">
        <f t="shared" si="3"/>
        <v>0</v>
      </c>
      <c r="O24" s="66">
        <v>0</v>
      </c>
      <c r="P24" s="53">
        <v>11400</v>
      </c>
      <c r="Q24" s="18">
        <f t="shared" si="4"/>
        <v>0</v>
      </c>
      <c r="S24" s="103"/>
      <c r="T24" s="103"/>
    </row>
    <row r="25" spans="1:20" ht="14.25" customHeight="1" thickBot="1" x14ac:dyDescent="0.35">
      <c r="A25" s="189" t="s">
        <v>107</v>
      </c>
      <c r="B25" s="190"/>
      <c r="C25" s="191"/>
      <c r="D25" s="113"/>
      <c r="E25" s="22">
        <f>SUM(E17:E24)</f>
        <v>0</v>
      </c>
      <c r="F25" s="114"/>
      <c r="G25" s="114"/>
      <c r="H25" s="22">
        <f>SUM(H17:H24)</f>
        <v>0</v>
      </c>
      <c r="J25" s="22">
        <f>SUM(J17:J24)</f>
        <v>0</v>
      </c>
      <c r="L25" s="115"/>
      <c r="M25" s="114"/>
      <c r="N25" s="22">
        <f>SUM(N17:N24)</f>
        <v>0</v>
      </c>
      <c r="O25" s="114"/>
      <c r="P25" s="114"/>
      <c r="Q25" s="22">
        <f>SUM(Q17:Q24)</f>
        <v>0</v>
      </c>
      <c r="S25" s="103"/>
      <c r="T25" s="103"/>
    </row>
    <row r="26" spans="1:20" s="117" customFormat="1" ht="15" thickBot="1" x14ac:dyDescent="0.35">
      <c r="A26" s="216"/>
      <c r="B26" s="217"/>
      <c r="C26" s="217"/>
      <c r="D26" s="217"/>
      <c r="E26" s="217"/>
      <c r="F26" s="217"/>
      <c r="G26" s="217"/>
      <c r="H26" s="218"/>
      <c r="I26" s="67"/>
      <c r="J26" s="75"/>
      <c r="K26" s="116"/>
      <c r="L26" s="219"/>
      <c r="M26" s="220"/>
      <c r="N26" s="220"/>
      <c r="O26" s="220"/>
      <c r="P26" s="220"/>
      <c r="Q26" s="221"/>
      <c r="S26" s="103"/>
      <c r="T26" s="103"/>
    </row>
    <row r="27" spans="1:20" ht="15" thickBot="1" x14ac:dyDescent="0.35">
      <c r="A27" s="106"/>
      <c r="B27" s="107" t="s">
        <v>108</v>
      </c>
      <c r="C27" s="107"/>
      <c r="D27" s="107"/>
      <c r="E27" s="107"/>
      <c r="F27" s="107"/>
      <c r="G27" s="107"/>
      <c r="H27" s="108"/>
      <c r="I27" s="93"/>
      <c r="J27" s="109"/>
      <c r="K27" s="94"/>
      <c r="L27" s="106"/>
      <c r="M27" s="107"/>
      <c r="N27" s="107"/>
      <c r="O27" s="107"/>
      <c r="P27" s="107"/>
      <c r="Q27" s="108"/>
      <c r="S27" s="103"/>
      <c r="T27" s="103"/>
    </row>
    <row r="28" spans="1:20" x14ac:dyDescent="0.3">
      <c r="A28" s="110">
        <v>1</v>
      </c>
      <c r="B28" s="102" t="s">
        <v>74</v>
      </c>
      <c r="C28" s="10"/>
      <c r="D28" s="53">
        <v>12545</v>
      </c>
      <c r="E28" s="18">
        <f t="shared" ref="E28:E35" si="14">C28*D28*12</f>
        <v>0</v>
      </c>
      <c r="F28" s="17"/>
      <c r="G28" s="53">
        <v>12545</v>
      </c>
      <c r="H28" s="18">
        <f t="shared" ref="H28:H35" si="15">F28*G28*12</f>
        <v>0</v>
      </c>
      <c r="I28" s="41"/>
      <c r="J28" s="13">
        <f t="shared" ref="J28:J35" si="16">E28+H28</f>
        <v>0</v>
      </c>
      <c r="K28" s="94"/>
      <c r="L28" s="20"/>
      <c r="M28" s="53">
        <v>12545</v>
      </c>
      <c r="N28" s="18">
        <f t="shared" ref="N28:N35" si="17">L28*M28*12</f>
        <v>0</v>
      </c>
      <c r="O28" s="17"/>
      <c r="P28" s="53">
        <v>12545</v>
      </c>
      <c r="Q28" s="18">
        <f t="shared" ref="Q28:Q35" si="18">O28*P28*12</f>
        <v>0</v>
      </c>
      <c r="S28" s="103"/>
      <c r="T28" s="103"/>
    </row>
    <row r="29" spans="1:20" x14ac:dyDescent="0.3">
      <c r="A29" s="112">
        <v>2</v>
      </c>
      <c r="B29" s="102" t="s">
        <v>75</v>
      </c>
      <c r="C29" s="17"/>
      <c r="D29" s="53">
        <v>6380000</v>
      </c>
      <c r="E29" s="18">
        <f t="shared" si="14"/>
        <v>0</v>
      </c>
      <c r="F29" s="17"/>
      <c r="G29" s="53">
        <v>6380000</v>
      </c>
      <c r="H29" s="18">
        <f t="shared" si="15"/>
        <v>0</v>
      </c>
      <c r="I29" s="41"/>
      <c r="J29" s="76">
        <f t="shared" si="16"/>
        <v>0</v>
      </c>
      <c r="K29" s="94"/>
      <c r="L29" s="20"/>
      <c r="M29" s="53">
        <v>6380000</v>
      </c>
      <c r="N29" s="18">
        <f t="shared" si="17"/>
        <v>0</v>
      </c>
      <c r="O29" s="17"/>
      <c r="P29" s="53">
        <v>6380000</v>
      </c>
      <c r="Q29" s="18">
        <f t="shared" si="18"/>
        <v>0</v>
      </c>
      <c r="S29" s="103"/>
      <c r="T29" s="103"/>
    </row>
    <row r="30" spans="1:20" x14ac:dyDescent="0.3">
      <c r="A30" s="112">
        <v>3</v>
      </c>
      <c r="B30" s="102" t="s">
        <v>76</v>
      </c>
      <c r="C30" s="17"/>
      <c r="D30" s="53">
        <v>1</v>
      </c>
      <c r="E30" s="18">
        <f t="shared" si="14"/>
        <v>0</v>
      </c>
      <c r="F30" s="17"/>
      <c r="G30" s="53">
        <v>1</v>
      </c>
      <c r="H30" s="18">
        <f t="shared" si="15"/>
        <v>0</v>
      </c>
      <c r="I30" s="41"/>
      <c r="J30" s="76">
        <f t="shared" si="16"/>
        <v>0</v>
      </c>
      <c r="K30" s="94"/>
      <c r="L30" s="20"/>
      <c r="M30" s="53">
        <v>1</v>
      </c>
      <c r="N30" s="18">
        <f t="shared" si="17"/>
        <v>0</v>
      </c>
      <c r="O30" s="17"/>
      <c r="P30" s="53">
        <v>1</v>
      </c>
      <c r="Q30" s="18">
        <f t="shared" si="18"/>
        <v>0</v>
      </c>
      <c r="S30" s="103"/>
      <c r="T30" s="103"/>
    </row>
    <row r="31" spans="1:20" x14ac:dyDescent="0.3">
      <c r="A31" s="112">
        <v>4</v>
      </c>
      <c r="B31" s="102" t="s">
        <v>77</v>
      </c>
      <c r="C31" s="17"/>
      <c r="D31" s="53">
        <v>1</v>
      </c>
      <c r="E31" s="18">
        <f t="shared" si="14"/>
        <v>0</v>
      </c>
      <c r="F31" s="17"/>
      <c r="G31" s="53">
        <v>1</v>
      </c>
      <c r="H31" s="18">
        <f t="shared" si="15"/>
        <v>0</v>
      </c>
      <c r="I31" s="41"/>
      <c r="J31" s="76">
        <f t="shared" si="16"/>
        <v>0</v>
      </c>
      <c r="K31" s="94"/>
      <c r="L31" s="20"/>
      <c r="M31" s="53">
        <v>1</v>
      </c>
      <c r="N31" s="18">
        <f t="shared" si="17"/>
        <v>0</v>
      </c>
      <c r="O31" s="17"/>
      <c r="P31" s="53">
        <v>1</v>
      </c>
      <c r="Q31" s="18">
        <f t="shared" si="18"/>
        <v>0</v>
      </c>
      <c r="S31" s="103"/>
      <c r="T31" s="103"/>
    </row>
    <row r="32" spans="1:20" x14ac:dyDescent="0.3">
      <c r="A32" s="112">
        <v>5</v>
      </c>
      <c r="B32" s="102" t="s">
        <v>78</v>
      </c>
      <c r="C32" s="17"/>
      <c r="D32" s="53">
        <v>1</v>
      </c>
      <c r="E32" s="18">
        <f t="shared" si="14"/>
        <v>0</v>
      </c>
      <c r="F32" s="17"/>
      <c r="G32" s="53">
        <v>1</v>
      </c>
      <c r="H32" s="18">
        <f t="shared" si="15"/>
        <v>0</v>
      </c>
      <c r="I32" s="41"/>
      <c r="J32" s="76">
        <f t="shared" si="16"/>
        <v>0</v>
      </c>
      <c r="K32" s="94"/>
      <c r="L32" s="20"/>
      <c r="M32" s="53">
        <v>1</v>
      </c>
      <c r="N32" s="18">
        <f t="shared" si="17"/>
        <v>0</v>
      </c>
      <c r="O32" s="17"/>
      <c r="P32" s="53">
        <v>1</v>
      </c>
      <c r="Q32" s="18">
        <f t="shared" si="18"/>
        <v>0</v>
      </c>
      <c r="S32" s="103"/>
      <c r="T32" s="103"/>
    </row>
    <row r="33" spans="1:20" x14ac:dyDescent="0.3">
      <c r="A33" s="112">
        <v>6</v>
      </c>
      <c r="B33" s="102" t="s">
        <v>79</v>
      </c>
      <c r="C33" s="66">
        <v>0</v>
      </c>
      <c r="D33" s="53">
        <v>2455</v>
      </c>
      <c r="E33" s="18">
        <f t="shared" si="14"/>
        <v>0</v>
      </c>
      <c r="F33" s="66">
        <v>0</v>
      </c>
      <c r="G33" s="53">
        <v>2455</v>
      </c>
      <c r="H33" s="18">
        <f t="shared" si="15"/>
        <v>0</v>
      </c>
      <c r="I33" s="41"/>
      <c r="J33" s="76">
        <f t="shared" si="16"/>
        <v>0</v>
      </c>
      <c r="K33" s="94"/>
      <c r="L33" s="70">
        <v>0</v>
      </c>
      <c r="M33" s="53">
        <v>2455</v>
      </c>
      <c r="N33" s="18">
        <f t="shared" si="17"/>
        <v>0</v>
      </c>
      <c r="O33" s="66">
        <v>0</v>
      </c>
      <c r="P33" s="53">
        <v>2455</v>
      </c>
      <c r="Q33" s="18">
        <f t="shared" si="18"/>
        <v>0</v>
      </c>
      <c r="S33" s="103"/>
      <c r="T33" s="103"/>
    </row>
    <row r="34" spans="1:20" x14ac:dyDescent="0.3">
      <c r="A34" s="112">
        <v>7</v>
      </c>
      <c r="B34" s="102" t="s">
        <v>84</v>
      </c>
      <c r="C34" s="66">
        <v>0</v>
      </c>
      <c r="D34" s="53">
        <v>14645</v>
      </c>
      <c r="E34" s="18">
        <f t="shared" si="14"/>
        <v>0</v>
      </c>
      <c r="F34" s="66">
        <v>0</v>
      </c>
      <c r="G34" s="53">
        <v>14645</v>
      </c>
      <c r="H34" s="18">
        <f t="shared" si="15"/>
        <v>0</v>
      </c>
      <c r="I34" s="41"/>
      <c r="J34" s="76">
        <f t="shared" si="16"/>
        <v>0</v>
      </c>
      <c r="K34" s="94"/>
      <c r="L34" s="70">
        <v>0</v>
      </c>
      <c r="M34" s="53">
        <v>14645</v>
      </c>
      <c r="N34" s="18">
        <f t="shared" si="17"/>
        <v>0</v>
      </c>
      <c r="O34" s="66">
        <v>0</v>
      </c>
      <c r="P34" s="53">
        <v>14645</v>
      </c>
      <c r="Q34" s="18">
        <f t="shared" si="18"/>
        <v>0</v>
      </c>
      <c r="S34" s="103"/>
      <c r="T34" s="103"/>
    </row>
    <row r="35" spans="1:20" ht="15" thickBot="1" x14ac:dyDescent="0.35">
      <c r="A35" s="112">
        <v>8</v>
      </c>
      <c r="B35" s="102" t="s">
        <v>91</v>
      </c>
      <c r="C35" s="66">
        <v>0</v>
      </c>
      <c r="D35" s="53">
        <v>12900</v>
      </c>
      <c r="E35" s="18">
        <f t="shared" si="14"/>
        <v>0</v>
      </c>
      <c r="F35" s="66">
        <v>0</v>
      </c>
      <c r="G35" s="53">
        <v>12900</v>
      </c>
      <c r="H35" s="18">
        <f t="shared" si="15"/>
        <v>0</v>
      </c>
      <c r="I35" s="41"/>
      <c r="J35" s="77">
        <f t="shared" si="16"/>
        <v>0</v>
      </c>
      <c r="K35" s="94"/>
      <c r="L35" s="70">
        <v>0</v>
      </c>
      <c r="M35" s="53">
        <v>12900</v>
      </c>
      <c r="N35" s="18">
        <f t="shared" si="17"/>
        <v>0</v>
      </c>
      <c r="O35" s="66">
        <v>0</v>
      </c>
      <c r="P35" s="53">
        <v>12900</v>
      </c>
      <c r="Q35" s="18">
        <f t="shared" si="18"/>
        <v>0</v>
      </c>
      <c r="S35" s="103"/>
      <c r="T35" s="103"/>
    </row>
    <row r="36" spans="1:20" ht="14.25" customHeight="1" thickBot="1" x14ac:dyDescent="0.35">
      <c r="A36" s="189" t="s">
        <v>109</v>
      </c>
      <c r="B36" s="190"/>
      <c r="C36" s="191"/>
      <c r="D36" s="113"/>
      <c r="E36" s="22">
        <f>SUM(E28:E35)</f>
        <v>0</v>
      </c>
      <c r="F36" s="114"/>
      <c r="G36" s="114"/>
      <c r="H36" s="22">
        <f>SUM(H28:H35)</f>
        <v>0</v>
      </c>
      <c r="J36" s="22">
        <f>SUM(J28:J35)</f>
        <v>0</v>
      </c>
      <c r="L36" s="115"/>
      <c r="M36" s="114"/>
      <c r="N36" s="22">
        <f>SUM(N28:N35)</f>
        <v>0</v>
      </c>
      <c r="O36" s="114"/>
      <c r="P36" s="114"/>
      <c r="Q36" s="22">
        <f>SUM(Q28:Q35)</f>
        <v>0</v>
      </c>
      <c r="S36" s="103"/>
      <c r="T36" s="103"/>
    </row>
    <row r="37" spans="1:20" x14ac:dyDescent="0.3">
      <c r="S37" s="103"/>
      <c r="T37" s="103"/>
    </row>
    <row r="38" spans="1:20" x14ac:dyDescent="0.3">
      <c r="S38" s="103"/>
      <c r="T38" s="103"/>
    </row>
    <row r="39" spans="1:20" x14ac:dyDescent="0.3">
      <c r="S39" s="103"/>
      <c r="T39" s="103"/>
    </row>
    <row r="40" spans="1:20" x14ac:dyDescent="0.3">
      <c r="S40" s="103"/>
      <c r="T40" s="103"/>
    </row>
    <row r="41" spans="1:20" x14ac:dyDescent="0.3">
      <c r="S41" s="103"/>
      <c r="T41" s="103"/>
    </row>
    <row r="42" spans="1:20" x14ac:dyDescent="0.3">
      <c r="S42" s="103"/>
      <c r="T42" s="103"/>
    </row>
    <row r="43" spans="1:20" x14ac:dyDescent="0.3">
      <c r="S43" s="103"/>
      <c r="T43" s="103"/>
    </row>
    <row r="44" spans="1:20" x14ac:dyDescent="0.3">
      <c r="S44" s="103"/>
      <c r="T44" s="103"/>
    </row>
  </sheetData>
  <mergeCells count="19">
    <mergeCell ref="S3:S4"/>
    <mergeCell ref="T3:T4"/>
    <mergeCell ref="A36:C36"/>
    <mergeCell ref="A15:H15"/>
    <mergeCell ref="J3:J4"/>
    <mergeCell ref="L3:N3"/>
    <mergeCell ref="O3:Q3"/>
    <mergeCell ref="L15:Q15"/>
    <mergeCell ref="A26:H26"/>
    <mergeCell ref="L26:Q26"/>
    <mergeCell ref="A14:C14"/>
    <mergeCell ref="A25:C25"/>
    <mergeCell ref="A1:B1"/>
    <mergeCell ref="C1:F1"/>
    <mergeCell ref="A3:A4"/>
    <mergeCell ref="B3:B4"/>
    <mergeCell ref="C3:E3"/>
    <mergeCell ref="F3:H3"/>
    <mergeCell ref="A2:F2"/>
  </mergeCells>
  <pageMargins left="0.7" right="0.7" top="0.75" bottom="0.75" header="0.3" footer="0.3"/>
  <pageSetup paperSize="17" scale="4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550B6-15AC-4332-A13A-95A7884885BC}">
  <dimension ref="A1:T44"/>
  <sheetViews>
    <sheetView zoomScaleNormal="100" workbookViewId="0">
      <selection activeCell="A2" sqref="A2:F2"/>
    </sheetView>
  </sheetViews>
  <sheetFormatPr defaultColWidth="9.109375" defaultRowHeight="14.4" x14ac:dyDescent="0.3"/>
  <cols>
    <col min="1" max="1" width="9.109375" style="92"/>
    <col min="2" max="2" width="81.5546875" style="92" bestFit="1" customWidth="1"/>
    <col min="3" max="3" width="12.109375" style="92" customWidth="1"/>
    <col min="4" max="4" width="13.44140625" style="92" bestFit="1" customWidth="1"/>
    <col min="5" max="5" width="15.6640625" style="92" customWidth="1"/>
    <col min="6" max="6" width="10.6640625" style="92" customWidth="1"/>
    <col min="7" max="7" width="12" style="92" bestFit="1" customWidth="1"/>
    <col min="8" max="8" width="15.6640625" style="92" customWidth="1"/>
    <col min="9" max="9" width="8" style="92" customWidth="1"/>
    <col min="10" max="10" width="13.33203125" style="92" customWidth="1"/>
    <col min="11" max="11" width="8.5546875" style="92" customWidth="1"/>
    <col min="12" max="12" width="10.33203125" style="92" customWidth="1"/>
    <col min="13" max="13" width="12" style="92" bestFit="1" customWidth="1"/>
    <col min="14" max="14" width="15.6640625" style="92" customWidth="1"/>
    <col min="15" max="15" width="10.5546875" style="92" customWidth="1"/>
    <col min="16" max="16" width="12" style="92" bestFit="1" customWidth="1"/>
    <col min="17" max="17" width="15.6640625" style="92" customWidth="1"/>
    <col min="18" max="18" width="2.5546875" style="92" customWidth="1"/>
    <col min="19" max="19" width="63.88671875" style="92" customWidth="1"/>
    <col min="20" max="20" width="40.33203125" style="92" customWidth="1"/>
    <col min="21" max="21" width="20.6640625" style="92" customWidth="1"/>
    <col min="22" max="22" width="3.44140625" style="92" customWidth="1"/>
    <col min="23" max="23" width="10.44140625" style="92" customWidth="1"/>
    <col min="24" max="24" width="9.109375" style="92"/>
    <col min="25" max="25" width="15.6640625" style="92" customWidth="1"/>
    <col min="26" max="26" width="10.44140625" style="92" customWidth="1"/>
    <col min="27" max="27" width="9.109375" style="92"/>
    <col min="28" max="28" width="15.6640625" style="92" customWidth="1"/>
    <col min="29" max="16384" width="9.109375" style="92"/>
  </cols>
  <sheetData>
    <row r="1" spans="1:20" ht="33.75" customHeight="1" thickBot="1" x14ac:dyDescent="0.35">
      <c r="A1" s="201" t="s">
        <v>12</v>
      </c>
      <c r="B1" s="202"/>
      <c r="C1" s="203"/>
      <c r="D1" s="203"/>
      <c r="E1" s="203"/>
      <c r="F1" s="204"/>
    </row>
    <row r="2" spans="1:20" ht="30.75" customHeight="1" thickBot="1" x14ac:dyDescent="0.35">
      <c r="A2" s="213" t="s">
        <v>173</v>
      </c>
      <c r="B2" s="214"/>
      <c r="C2" s="214"/>
      <c r="D2" s="214"/>
      <c r="E2" s="214"/>
      <c r="F2" s="215"/>
    </row>
    <row r="3" spans="1:20" ht="24" customHeight="1" thickBot="1" x14ac:dyDescent="0.35">
      <c r="A3" s="197" t="s">
        <v>32</v>
      </c>
      <c r="B3" s="209" t="s">
        <v>15</v>
      </c>
      <c r="C3" s="211" t="s">
        <v>66</v>
      </c>
      <c r="D3" s="192"/>
      <c r="E3" s="192"/>
      <c r="F3" s="192" t="s">
        <v>67</v>
      </c>
      <c r="G3" s="192"/>
      <c r="H3" s="192"/>
      <c r="I3" s="93"/>
      <c r="J3" s="194" t="s">
        <v>68</v>
      </c>
      <c r="K3" s="94"/>
      <c r="L3" s="196" t="s">
        <v>17</v>
      </c>
      <c r="M3" s="192"/>
      <c r="N3" s="192"/>
      <c r="O3" s="192" t="s">
        <v>18</v>
      </c>
      <c r="P3" s="192"/>
      <c r="Q3" s="193"/>
      <c r="S3" s="197" t="s">
        <v>69</v>
      </c>
      <c r="T3" s="199" t="s">
        <v>70</v>
      </c>
    </row>
    <row r="4" spans="1:20" ht="38.4" thickBot="1" x14ac:dyDescent="0.35">
      <c r="A4" s="198"/>
      <c r="B4" s="212"/>
      <c r="C4" s="105" t="s">
        <v>71</v>
      </c>
      <c r="D4" s="98" t="s">
        <v>72</v>
      </c>
      <c r="E4" s="98" t="s">
        <v>73</v>
      </c>
      <c r="F4" s="98" t="s">
        <v>71</v>
      </c>
      <c r="G4" s="98" t="s">
        <v>72</v>
      </c>
      <c r="H4" s="98" t="s">
        <v>73</v>
      </c>
      <c r="I4" s="93"/>
      <c r="J4" s="195"/>
      <c r="K4" s="94"/>
      <c r="L4" s="97" t="s">
        <v>71</v>
      </c>
      <c r="M4" s="98" t="s">
        <v>72</v>
      </c>
      <c r="N4" s="98" t="s">
        <v>73</v>
      </c>
      <c r="O4" s="98" t="s">
        <v>71</v>
      </c>
      <c r="P4" s="99" t="s">
        <v>72</v>
      </c>
      <c r="Q4" s="100" t="s">
        <v>73</v>
      </c>
      <c r="S4" s="198"/>
      <c r="T4" s="200"/>
    </row>
    <row r="5" spans="1:20" ht="15" thickBot="1" x14ac:dyDescent="0.35">
      <c r="A5" s="106"/>
      <c r="B5" s="107" t="s">
        <v>104</v>
      </c>
      <c r="C5" s="107"/>
      <c r="D5" s="107"/>
      <c r="E5" s="107"/>
      <c r="F5" s="107"/>
      <c r="G5" s="107"/>
      <c r="H5" s="108"/>
      <c r="I5" s="93"/>
      <c r="J5" s="109"/>
      <c r="K5" s="94"/>
      <c r="L5" s="106"/>
      <c r="M5" s="107"/>
      <c r="N5" s="107"/>
      <c r="O5" s="107"/>
      <c r="P5" s="107"/>
      <c r="Q5" s="108"/>
      <c r="S5" s="103"/>
      <c r="T5" s="103"/>
    </row>
    <row r="6" spans="1:20" ht="15" thickBot="1" x14ac:dyDescent="0.35">
      <c r="A6" s="110">
        <v>1</v>
      </c>
      <c r="B6" s="102" t="s">
        <v>74</v>
      </c>
      <c r="C6" s="10"/>
      <c r="D6" s="64">
        <v>6545</v>
      </c>
      <c r="E6" s="11">
        <f>C6*D6*12</f>
        <v>0</v>
      </c>
      <c r="F6" s="10"/>
      <c r="G6" s="64">
        <v>6545</v>
      </c>
      <c r="H6" s="11">
        <f>F6*G6*12</f>
        <v>0</v>
      </c>
      <c r="I6" s="41"/>
      <c r="J6" s="13">
        <f t="shared" ref="J6:J13" si="0">E6+H6</f>
        <v>0</v>
      </c>
      <c r="K6" s="94"/>
      <c r="L6" s="65"/>
      <c r="M6" s="64">
        <v>6545</v>
      </c>
      <c r="N6" s="11">
        <f>L6*M6*12</f>
        <v>0</v>
      </c>
      <c r="O6" s="10"/>
      <c r="P6" s="64">
        <v>6545</v>
      </c>
      <c r="Q6" s="11">
        <f>O6*P6*12</f>
        <v>0</v>
      </c>
      <c r="S6" s="103"/>
      <c r="T6" s="103"/>
    </row>
    <row r="7" spans="1:20" ht="15" thickBot="1" x14ac:dyDescent="0.35">
      <c r="A7" s="112">
        <v>2</v>
      </c>
      <c r="B7" s="52" t="s">
        <v>75</v>
      </c>
      <c r="C7" s="17"/>
      <c r="D7" s="53">
        <v>3900000</v>
      </c>
      <c r="E7" s="18">
        <f>C7*D7*12</f>
        <v>0</v>
      </c>
      <c r="F7" s="17"/>
      <c r="G7" s="53">
        <v>3900000</v>
      </c>
      <c r="H7" s="18">
        <f>F7*G7*12</f>
        <v>0</v>
      </c>
      <c r="I7" s="41"/>
      <c r="J7" s="13">
        <f t="shared" si="0"/>
        <v>0</v>
      </c>
      <c r="K7" s="94"/>
      <c r="L7" s="20"/>
      <c r="M7" s="53">
        <v>3900000</v>
      </c>
      <c r="N7" s="18">
        <f>L7*M7*12</f>
        <v>0</v>
      </c>
      <c r="O7" s="17"/>
      <c r="P7" s="53">
        <v>3900000</v>
      </c>
      <c r="Q7" s="18">
        <f>O7*P7*12</f>
        <v>0</v>
      </c>
      <c r="S7" s="103"/>
      <c r="T7" s="103"/>
    </row>
    <row r="8" spans="1:20" ht="15" thickBot="1" x14ac:dyDescent="0.35">
      <c r="A8" s="112">
        <v>3</v>
      </c>
      <c r="B8" s="52" t="s">
        <v>76</v>
      </c>
      <c r="C8" s="17"/>
      <c r="D8" s="53">
        <v>1</v>
      </c>
      <c r="E8" s="18">
        <f t="shared" ref="E8:E24" si="1">C8*D8*12</f>
        <v>0</v>
      </c>
      <c r="F8" s="17"/>
      <c r="G8" s="53">
        <v>1</v>
      </c>
      <c r="H8" s="18">
        <f t="shared" ref="H8:H13" si="2">F8*G8*12</f>
        <v>0</v>
      </c>
      <c r="I8" s="41"/>
      <c r="J8" s="13">
        <f t="shared" si="0"/>
        <v>0</v>
      </c>
      <c r="K8" s="94"/>
      <c r="L8" s="20"/>
      <c r="M8" s="53">
        <v>1</v>
      </c>
      <c r="N8" s="18">
        <f t="shared" ref="N8:N13" si="3">L8*M8*12</f>
        <v>0</v>
      </c>
      <c r="O8" s="17"/>
      <c r="P8" s="53">
        <v>1</v>
      </c>
      <c r="Q8" s="18">
        <f t="shared" ref="Q8:Q13" si="4">O8*P8*12</f>
        <v>0</v>
      </c>
      <c r="S8" s="103"/>
      <c r="T8" s="103"/>
    </row>
    <row r="9" spans="1:20" ht="15" thickBot="1" x14ac:dyDescent="0.35">
      <c r="A9" s="112">
        <v>4</v>
      </c>
      <c r="B9" s="52" t="s">
        <v>77</v>
      </c>
      <c r="C9" s="17"/>
      <c r="D9" s="53">
        <v>1</v>
      </c>
      <c r="E9" s="18">
        <f t="shared" si="1"/>
        <v>0</v>
      </c>
      <c r="F9" s="17"/>
      <c r="G9" s="53">
        <v>1</v>
      </c>
      <c r="H9" s="18">
        <f t="shared" si="2"/>
        <v>0</v>
      </c>
      <c r="I9" s="41"/>
      <c r="J9" s="13">
        <f t="shared" si="0"/>
        <v>0</v>
      </c>
      <c r="K9" s="94"/>
      <c r="L9" s="20"/>
      <c r="M9" s="53">
        <v>1</v>
      </c>
      <c r="N9" s="18">
        <f t="shared" si="3"/>
        <v>0</v>
      </c>
      <c r="O9" s="17"/>
      <c r="P9" s="53">
        <v>1</v>
      </c>
      <c r="Q9" s="18">
        <f t="shared" si="4"/>
        <v>0</v>
      </c>
      <c r="S9" s="103"/>
      <c r="T9" s="103"/>
    </row>
    <row r="10" spans="1:20" ht="15" thickBot="1" x14ac:dyDescent="0.35">
      <c r="A10" s="112">
        <v>5</v>
      </c>
      <c r="B10" s="52" t="s">
        <v>78</v>
      </c>
      <c r="C10" s="17"/>
      <c r="D10" s="53">
        <v>1</v>
      </c>
      <c r="E10" s="18">
        <f t="shared" si="1"/>
        <v>0</v>
      </c>
      <c r="F10" s="17"/>
      <c r="G10" s="53">
        <v>1</v>
      </c>
      <c r="H10" s="18">
        <f t="shared" si="2"/>
        <v>0</v>
      </c>
      <c r="I10" s="41"/>
      <c r="J10" s="13">
        <f t="shared" si="0"/>
        <v>0</v>
      </c>
      <c r="K10" s="94"/>
      <c r="L10" s="20"/>
      <c r="M10" s="53">
        <v>1</v>
      </c>
      <c r="N10" s="18">
        <f t="shared" si="3"/>
        <v>0</v>
      </c>
      <c r="O10" s="17"/>
      <c r="P10" s="53">
        <v>1</v>
      </c>
      <c r="Q10" s="18">
        <f t="shared" si="4"/>
        <v>0</v>
      </c>
      <c r="S10" s="103"/>
      <c r="T10" s="103"/>
    </row>
    <row r="11" spans="1:20" ht="15" thickBot="1" x14ac:dyDescent="0.35">
      <c r="A11" s="112">
        <v>6</v>
      </c>
      <c r="B11" s="102" t="s">
        <v>79</v>
      </c>
      <c r="C11" s="66">
        <v>0</v>
      </c>
      <c r="D11" s="53">
        <v>2455</v>
      </c>
      <c r="E11" s="18">
        <f t="shared" si="1"/>
        <v>0</v>
      </c>
      <c r="F11" s="66">
        <v>0</v>
      </c>
      <c r="G11" s="53">
        <v>2455</v>
      </c>
      <c r="H11" s="18">
        <f t="shared" si="2"/>
        <v>0</v>
      </c>
      <c r="I11" s="41"/>
      <c r="J11" s="13">
        <f t="shared" si="0"/>
        <v>0</v>
      </c>
      <c r="K11" s="94"/>
      <c r="L11" s="70">
        <v>0</v>
      </c>
      <c r="M11" s="53">
        <v>2455</v>
      </c>
      <c r="N11" s="18">
        <f t="shared" si="3"/>
        <v>0</v>
      </c>
      <c r="O11" s="66">
        <v>0</v>
      </c>
      <c r="P11" s="53">
        <v>2455</v>
      </c>
      <c r="Q11" s="18">
        <f t="shared" si="4"/>
        <v>0</v>
      </c>
      <c r="S11" s="103"/>
      <c r="T11" s="103"/>
    </row>
    <row r="12" spans="1:20" ht="15" thickBot="1" x14ac:dyDescent="0.35">
      <c r="A12" s="112">
        <v>7</v>
      </c>
      <c r="B12" s="52" t="s">
        <v>84</v>
      </c>
      <c r="C12" s="66">
        <v>0</v>
      </c>
      <c r="D12" s="53">
        <v>8645</v>
      </c>
      <c r="E12" s="18">
        <f t="shared" si="1"/>
        <v>0</v>
      </c>
      <c r="F12" s="66">
        <v>0</v>
      </c>
      <c r="G12" s="53">
        <v>8645</v>
      </c>
      <c r="H12" s="18">
        <f t="shared" si="2"/>
        <v>0</v>
      </c>
      <c r="I12" s="41"/>
      <c r="J12" s="13">
        <f t="shared" si="0"/>
        <v>0</v>
      </c>
      <c r="K12" s="94"/>
      <c r="L12" s="70">
        <v>0</v>
      </c>
      <c r="M12" s="53">
        <v>8645</v>
      </c>
      <c r="N12" s="18">
        <f t="shared" si="3"/>
        <v>0</v>
      </c>
      <c r="O12" s="66">
        <v>0</v>
      </c>
      <c r="P12" s="53">
        <v>8645</v>
      </c>
      <c r="Q12" s="18">
        <f t="shared" si="4"/>
        <v>0</v>
      </c>
      <c r="S12" s="103"/>
      <c r="T12" s="103"/>
    </row>
    <row r="13" spans="1:20" ht="15" thickBot="1" x14ac:dyDescent="0.35">
      <c r="A13" s="112">
        <v>8</v>
      </c>
      <c r="B13" s="52" t="s">
        <v>91</v>
      </c>
      <c r="C13" s="66">
        <v>0</v>
      </c>
      <c r="D13" s="53">
        <v>6900</v>
      </c>
      <c r="E13" s="18">
        <f t="shared" si="1"/>
        <v>0</v>
      </c>
      <c r="F13" s="66">
        <v>0</v>
      </c>
      <c r="G13" s="53">
        <v>6900</v>
      </c>
      <c r="H13" s="18">
        <f t="shared" si="2"/>
        <v>0</v>
      </c>
      <c r="I13" s="41"/>
      <c r="J13" s="13">
        <f t="shared" si="0"/>
        <v>0</v>
      </c>
      <c r="K13" s="94"/>
      <c r="L13" s="70">
        <v>0</v>
      </c>
      <c r="M13" s="53">
        <v>6900</v>
      </c>
      <c r="N13" s="18">
        <f t="shared" si="3"/>
        <v>0</v>
      </c>
      <c r="O13" s="66">
        <v>0</v>
      </c>
      <c r="P13" s="53">
        <v>6900</v>
      </c>
      <c r="Q13" s="18">
        <f t="shared" si="4"/>
        <v>0</v>
      </c>
      <c r="S13" s="103"/>
      <c r="T13" s="103"/>
    </row>
    <row r="14" spans="1:20" ht="14.25" customHeight="1" thickBot="1" x14ac:dyDescent="0.35">
      <c r="A14" s="189" t="s">
        <v>105</v>
      </c>
      <c r="B14" s="190"/>
      <c r="C14" s="191"/>
      <c r="D14" s="113"/>
      <c r="E14" s="22">
        <f>SUM(E6:E13)</f>
        <v>0</v>
      </c>
      <c r="F14" s="114"/>
      <c r="G14" s="114"/>
      <c r="H14" s="22">
        <f>SUM(H6:H13)</f>
        <v>0</v>
      </c>
      <c r="J14" s="22">
        <f>SUM(J6:J13)</f>
        <v>0</v>
      </c>
      <c r="L14" s="115"/>
      <c r="M14" s="114"/>
      <c r="N14" s="22">
        <f>SUM(N6:N13)</f>
        <v>0</v>
      </c>
      <c r="O14" s="114"/>
      <c r="P14" s="114"/>
      <c r="Q14" s="22">
        <f>SUM(Q6:Q13)</f>
        <v>0</v>
      </c>
      <c r="S14" s="103"/>
      <c r="T14" s="103"/>
    </row>
    <row r="15" spans="1:20" s="117" customFormat="1" ht="15" thickBot="1" x14ac:dyDescent="0.35">
      <c r="A15" s="216"/>
      <c r="B15" s="217"/>
      <c r="C15" s="217"/>
      <c r="D15" s="217"/>
      <c r="E15" s="217"/>
      <c r="F15" s="217"/>
      <c r="G15" s="217"/>
      <c r="H15" s="218"/>
      <c r="I15" s="67"/>
      <c r="J15" s="68"/>
      <c r="K15" s="116"/>
      <c r="L15" s="219"/>
      <c r="M15" s="220"/>
      <c r="N15" s="220"/>
      <c r="O15" s="220"/>
      <c r="P15" s="220"/>
      <c r="Q15" s="221"/>
      <c r="S15" s="103"/>
      <c r="T15" s="103"/>
    </row>
    <row r="16" spans="1:20" ht="15" thickBot="1" x14ac:dyDescent="0.35">
      <c r="A16" s="106"/>
      <c r="B16" s="107" t="s">
        <v>106</v>
      </c>
      <c r="C16" s="107"/>
      <c r="D16" s="107"/>
      <c r="E16" s="107"/>
      <c r="F16" s="107"/>
      <c r="G16" s="107"/>
      <c r="H16" s="108"/>
      <c r="I16" s="93"/>
      <c r="J16" s="109"/>
      <c r="K16" s="94"/>
      <c r="L16" s="106"/>
      <c r="M16" s="107"/>
      <c r="N16" s="107"/>
      <c r="O16" s="107"/>
      <c r="P16" s="107"/>
      <c r="Q16" s="108"/>
      <c r="S16" s="103"/>
      <c r="T16" s="103"/>
    </row>
    <row r="17" spans="1:20" ht="15" thickBot="1" x14ac:dyDescent="0.35">
      <c r="A17" s="110">
        <v>1</v>
      </c>
      <c r="B17" s="102" t="s">
        <v>74</v>
      </c>
      <c r="C17" s="10"/>
      <c r="D17" s="53">
        <v>5545</v>
      </c>
      <c r="E17" s="11">
        <f>C17*D17*12</f>
        <v>0</v>
      </c>
      <c r="F17" s="10"/>
      <c r="G17" s="53">
        <v>5545</v>
      </c>
      <c r="H17" s="11">
        <f>F17*G17*12</f>
        <v>0</v>
      </c>
      <c r="I17" s="41"/>
      <c r="J17" s="13">
        <f t="shared" ref="J17:J24" si="5">E17+H17</f>
        <v>0</v>
      </c>
      <c r="K17" s="94"/>
      <c r="L17" s="14"/>
      <c r="M17" s="71">
        <v>5545</v>
      </c>
      <c r="N17" s="12">
        <f>L17*M17*12</f>
        <v>0</v>
      </c>
      <c r="O17" s="15"/>
      <c r="P17" s="71">
        <v>5545</v>
      </c>
      <c r="Q17" s="12">
        <f>O17*P17*12</f>
        <v>0</v>
      </c>
      <c r="S17" s="103"/>
      <c r="T17" s="103"/>
    </row>
    <row r="18" spans="1:20" ht="15" thickBot="1" x14ac:dyDescent="0.35">
      <c r="A18" s="112">
        <v>2</v>
      </c>
      <c r="B18" s="52" t="s">
        <v>75</v>
      </c>
      <c r="C18" s="17"/>
      <c r="D18" s="53">
        <v>2500000</v>
      </c>
      <c r="E18" s="18">
        <f>C18*D18*12</f>
        <v>0</v>
      </c>
      <c r="F18" s="17"/>
      <c r="G18" s="53">
        <v>2500000</v>
      </c>
      <c r="H18" s="18">
        <f>F18*G18*12</f>
        <v>0</v>
      </c>
      <c r="I18" s="41"/>
      <c r="J18" s="13">
        <f t="shared" si="5"/>
        <v>0</v>
      </c>
      <c r="K18" s="94"/>
      <c r="L18" s="20"/>
      <c r="M18" s="53">
        <v>2500000</v>
      </c>
      <c r="N18" s="18">
        <f>L18*M18*12</f>
        <v>0</v>
      </c>
      <c r="O18" s="17"/>
      <c r="P18" s="53">
        <v>2500000</v>
      </c>
      <c r="Q18" s="18">
        <f>O18*P18*12</f>
        <v>0</v>
      </c>
      <c r="S18" s="103"/>
      <c r="T18" s="103"/>
    </row>
    <row r="19" spans="1:20" ht="15" thickBot="1" x14ac:dyDescent="0.35">
      <c r="A19" s="112">
        <v>3</v>
      </c>
      <c r="B19" s="52" t="s">
        <v>76</v>
      </c>
      <c r="C19" s="17"/>
      <c r="D19" s="53">
        <v>1</v>
      </c>
      <c r="E19" s="18">
        <f t="shared" si="1"/>
        <v>0</v>
      </c>
      <c r="F19" s="17"/>
      <c r="G19" s="53">
        <v>1</v>
      </c>
      <c r="H19" s="18">
        <f t="shared" ref="H19:H24" si="6">F19*G19*12</f>
        <v>0</v>
      </c>
      <c r="I19" s="41"/>
      <c r="J19" s="13">
        <f t="shared" si="5"/>
        <v>0</v>
      </c>
      <c r="K19" s="94"/>
      <c r="L19" s="20"/>
      <c r="M19" s="53">
        <v>1</v>
      </c>
      <c r="N19" s="18">
        <f t="shared" ref="N19:N24" si="7">L19*M19*12</f>
        <v>0</v>
      </c>
      <c r="O19" s="17"/>
      <c r="P19" s="53">
        <v>1</v>
      </c>
      <c r="Q19" s="18">
        <f t="shared" ref="Q19:Q24" si="8">O19*P19*12</f>
        <v>0</v>
      </c>
      <c r="S19" s="103"/>
      <c r="T19" s="103"/>
    </row>
    <row r="20" spans="1:20" ht="15" thickBot="1" x14ac:dyDescent="0.35">
      <c r="A20" s="112">
        <v>4</v>
      </c>
      <c r="B20" s="52" t="s">
        <v>77</v>
      </c>
      <c r="C20" s="17"/>
      <c r="D20" s="53">
        <v>1</v>
      </c>
      <c r="E20" s="18">
        <f t="shared" si="1"/>
        <v>0</v>
      </c>
      <c r="F20" s="17"/>
      <c r="G20" s="53">
        <v>1</v>
      </c>
      <c r="H20" s="18">
        <f t="shared" si="6"/>
        <v>0</v>
      </c>
      <c r="I20" s="41"/>
      <c r="J20" s="13">
        <f t="shared" si="5"/>
        <v>0</v>
      </c>
      <c r="K20" s="94"/>
      <c r="L20" s="20"/>
      <c r="M20" s="53">
        <v>1</v>
      </c>
      <c r="N20" s="18">
        <f t="shared" si="7"/>
        <v>0</v>
      </c>
      <c r="O20" s="17"/>
      <c r="P20" s="53">
        <v>1</v>
      </c>
      <c r="Q20" s="18">
        <f t="shared" si="8"/>
        <v>0</v>
      </c>
      <c r="S20" s="103"/>
      <c r="T20" s="103"/>
    </row>
    <row r="21" spans="1:20" ht="15" thickBot="1" x14ac:dyDescent="0.35">
      <c r="A21" s="112">
        <v>5</v>
      </c>
      <c r="B21" s="52" t="s">
        <v>78</v>
      </c>
      <c r="C21" s="17"/>
      <c r="D21" s="53">
        <v>1</v>
      </c>
      <c r="E21" s="18">
        <f t="shared" si="1"/>
        <v>0</v>
      </c>
      <c r="F21" s="17"/>
      <c r="G21" s="53">
        <v>1</v>
      </c>
      <c r="H21" s="18">
        <f t="shared" si="6"/>
        <v>0</v>
      </c>
      <c r="I21" s="41"/>
      <c r="J21" s="13">
        <f t="shared" si="5"/>
        <v>0</v>
      </c>
      <c r="K21" s="94"/>
      <c r="L21" s="20"/>
      <c r="M21" s="53">
        <v>1</v>
      </c>
      <c r="N21" s="18">
        <f t="shared" si="7"/>
        <v>0</v>
      </c>
      <c r="O21" s="17"/>
      <c r="P21" s="53">
        <v>1</v>
      </c>
      <c r="Q21" s="18">
        <f t="shared" si="8"/>
        <v>0</v>
      </c>
      <c r="S21" s="103"/>
      <c r="T21" s="103"/>
    </row>
    <row r="22" spans="1:20" ht="15" thickBot="1" x14ac:dyDescent="0.35">
      <c r="A22" s="112">
        <v>6</v>
      </c>
      <c r="B22" s="102" t="s">
        <v>79</v>
      </c>
      <c r="C22" s="66">
        <v>0</v>
      </c>
      <c r="D22" s="53">
        <v>2455</v>
      </c>
      <c r="E22" s="18">
        <f t="shared" si="1"/>
        <v>0</v>
      </c>
      <c r="F22" s="66">
        <v>0</v>
      </c>
      <c r="G22" s="53">
        <v>2455</v>
      </c>
      <c r="H22" s="18">
        <f t="shared" si="6"/>
        <v>0</v>
      </c>
      <c r="I22" s="41"/>
      <c r="J22" s="13">
        <f t="shared" si="5"/>
        <v>0</v>
      </c>
      <c r="K22" s="94"/>
      <c r="L22" s="70">
        <v>0</v>
      </c>
      <c r="M22" s="53">
        <v>2455</v>
      </c>
      <c r="N22" s="18">
        <f t="shared" si="7"/>
        <v>0</v>
      </c>
      <c r="O22" s="66">
        <v>0</v>
      </c>
      <c r="P22" s="53">
        <v>2455</v>
      </c>
      <c r="Q22" s="18">
        <f t="shared" si="8"/>
        <v>0</v>
      </c>
      <c r="S22" s="103"/>
      <c r="T22" s="103"/>
    </row>
    <row r="23" spans="1:20" ht="15" thickBot="1" x14ac:dyDescent="0.35">
      <c r="A23" s="112">
        <v>7</v>
      </c>
      <c r="B23" s="102" t="s">
        <v>84</v>
      </c>
      <c r="C23" s="66">
        <v>0</v>
      </c>
      <c r="D23" s="53">
        <v>7645</v>
      </c>
      <c r="E23" s="18">
        <f t="shared" si="1"/>
        <v>0</v>
      </c>
      <c r="F23" s="66">
        <v>0</v>
      </c>
      <c r="G23" s="53">
        <v>7645</v>
      </c>
      <c r="H23" s="18">
        <f t="shared" si="6"/>
        <v>0</v>
      </c>
      <c r="I23" s="41"/>
      <c r="J23" s="13">
        <f t="shared" si="5"/>
        <v>0</v>
      </c>
      <c r="K23" s="94"/>
      <c r="L23" s="70">
        <v>0</v>
      </c>
      <c r="M23" s="53">
        <v>7645</v>
      </c>
      <c r="N23" s="18">
        <f t="shared" si="7"/>
        <v>0</v>
      </c>
      <c r="O23" s="66">
        <v>0</v>
      </c>
      <c r="P23" s="53">
        <v>7645</v>
      </c>
      <c r="Q23" s="18">
        <f t="shared" si="8"/>
        <v>0</v>
      </c>
      <c r="S23" s="103"/>
      <c r="T23" s="103"/>
    </row>
    <row r="24" spans="1:20" ht="15" thickBot="1" x14ac:dyDescent="0.35">
      <c r="A24" s="112">
        <v>8</v>
      </c>
      <c r="B24" s="102" t="s">
        <v>91</v>
      </c>
      <c r="C24" s="66">
        <v>0</v>
      </c>
      <c r="D24" s="53">
        <v>5900</v>
      </c>
      <c r="E24" s="18">
        <f t="shared" si="1"/>
        <v>0</v>
      </c>
      <c r="F24" s="66">
        <v>0</v>
      </c>
      <c r="G24" s="53">
        <v>5900</v>
      </c>
      <c r="H24" s="18">
        <f t="shared" si="6"/>
        <v>0</v>
      </c>
      <c r="I24" s="41"/>
      <c r="J24" s="13">
        <f t="shared" si="5"/>
        <v>0</v>
      </c>
      <c r="K24" s="94"/>
      <c r="L24" s="69">
        <v>0</v>
      </c>
      <c r="M24" s="73">
        <v>5900</v>
      </c>
      <c r="N24" s="21">
        <f t="shared" si="7"/>
        <v>0</v>
      </c>
      <c r="O24" s="74">
        <v>0</v>
      </c>
      <c r="P24" s="73">
        <v>5900</v>
      </c>
      <c r="Q24" s="21">
        <f t="shared" si="8"/>
        <v>0</v>
      </c>
      <c r="S24" s="103"/>
      <c r="T24" s="103"/>
    </row>
    <row r="25" spans="1:20" ht="14.25" customHeight="1" thickBot="1" x14ac:dyDescent="0.35">
      <c r="A25" s="189" t="s">
        <v>107</v>
      </c>
      <c r="B25" s="190"/>
      <c r="C25" s="191"/>
      <c r="D25" s="113"/>
      <c r="E25" s="22">
        <f>SUM(E17:E24)</f>
        <v>0</v>
      </c>
      <c r="F25" s="114"/>
      <c r="G25" s="114"/>
      <c r="H25" s="22">
        <f>SUM(H17:H24)</f>
        <v>0</v>
      </c>
      <c r="J25" s="22">
        <f>SUM(J17:J24)</f>
        <v>0</v>
      </c>
      <c r="L25" s="115"/>
      <c r="M25" s="114"/>
      <c r="N25" s="72">
        <f>SUM(N17:N24)</f>
        <v>0</v>
      </c>
      <c r="O25" s="114"/>
      <c r="P25" s="114"/>
      <c r="Q25" s="72">
        <f>SUM(Q17:Q24)</f>
        <v>0</v>
      </c>
      <c r="S25" s="103"/>
      <c r="T25" s="103"/>
    </row>
    <row r="26" spans="1:20" s="117" customFormat="1" ht="15" thickBot="1" x14ac:dyDescent="0.35">
      <c r="A26" s="216"/>
      <c r="B26" s="217"/>
      <c r="C26" s="217"/>
      <c r="D26" s="217"/>
      <c r="E26" s="217"/>
      <c r="F26" s="217"/>
      <c r="G26" s="217"/>
      <c r="H26" s="218"/>
      <c r="I26" s="67"/>
      <c r="J26" s="68"/>
      <c r="K26" s="116"/>
      <c r="L26" s="219"/>
      <c r="M26" s="220"/>
      <c r="N26" s="220"/>
      <c r="O26" s="220"/>
      <c r="P26" s="220"/>
      <c r="Q26" s="221"/>
      <c r="S26" s="103"/>
      <c r="T26" s="103"/>
    </row>
    <row r="27" spans="1:20" ht="15" thickBot="1" x14ac:dyDescent="0.35">
      <c r="A27" s="106"/>
      <c r="B27" s="107" t="s">
        <v>108</v>
      </c>
      <c r="C27" s="107"/>
      <c r="D27" s="107"/>
      <c r="E27" s="107"/>
      <c r="F27" s="107"/>
      <c r="G27" s="107"/>
      <c r="H27" s="108"/>
      <c r="I27" s="93"/>
      <c r="J27" s="109"/>
      <c r="K27" s="94"/>
      <c r="L27" s="106"/>
      <c r="M27" s="107"/>
      <c r="N27" s="107"/>
      <c r="O27" s="107"/>
      <c r="P27" s="107"/>
      <c r="Q27" s="108"/>
      <c r="S27" s="103"/>
      <c r="T27" s="103"/>
    </row>
    <row r="28" spans="1:20" ht="15" thickBot="1" x14ac:dyDescent="0.35">
      <c r="A28" s="110">
        <v>1</v>
      </c>
      <c r="B28" s="102" t="s">
        <v>74</v>
      </c>
      <c r="C28" s="10"/>
      <c r="D28" s="53">
        <v>4295</v>
      </c>
      <c r="E28" s="11">
        <f>C28*D28*12</f>
        <v>0</v>
      </c>
      <c r="F28" s="10"/>
      <c r="G28" s="53">
        <v>4295</v>
      </c>
      <c r="H28" s="11">
        <f>F28*G28*12</f>
        <v>0</v>
      </c>
      <c r="I28" s="41"/>
      <c r="J28" s="13">
        <f t="shared" ref="J28:J35" si="9">E28+H28</f>
        <v>0</v>
      </c>
      <c r="K28" s="94"/>
      <c r="L28" s="14"/>
      <c r="M28" s="71">
        <v>4295</v>
      </c>
      <c r="N28" s="12">
        <f>L28*M28*12</f>
        <v>0</v>
      </c>
      <c r="O28" s="15"/>
      <c r="P28" s="71">
        <v>4295</v>
      </c>
      <c r="Q28" s="12">
        <f>O28*P28*12</f>
        <v>0</v>
      </c>
      <c r="S28" s="103"/>
      <c r="T28" s="103"/>
    </row>
    <row r="29" spans="1:20" ht="15" thickBot="1" x14ac:dyDescent="0.35">
      <c r="A29" s="112">
        <v>2</v>
      </c>
      <c r="B29" s="102" t="s">
        <v>75</v>
      </c>
      <c r="C29" s="17"/>
      <c r="D29" s="53">
        <v>1000000</v>
      </c>
      <c r="E29" s="18">
        <f>C29*D29*12</f>
        <v>0</v>
      </c>
      <c r="F29" s="17"/>
      <c r="G29" s="53">
        <v>1000000</v>
      </c>
      <c r="H29" s="18">
        <f>F29*G29*12</f>
        <v>0</v>
      </c>
      <c r="I29" s="41"/>
      <c r="J29" s="13">
        <f t="shared" si="9"/>
        <v>0</v>
      </c>
      <c r="K29" s="94"/>
      <c r="L29" s="20"/>
      <c r="M29" s="53">
        <v>1000000</v>
      </c>
      <c r="N29" s="18">
        <f>L29*M29*12</f>
        <v>0</v>
      </c>
      <c r="O29" s="17"/>
      <c r="P29" s="53">
        <v>1000000</v>
      </c>
      <c r="Q29" s="18">
        <f>O29*P29*12</f>
        <v>0</v>
      </c>
      <c r="S29" s="103"/>
      <c r="T29" s="103"/>
    </row>
    <row r="30" spans="1:20" ht="15" thickBot="1" x14ac:dyDescent="0.35">
      <c r="A30" s="112">
        <v>3</v>
      </c>
      <c r="B30" s="102" t="s">
        <v>76</v>
      </c>
      <c r="C30" s="17"/>
      <c r="D30" s="53">
        <v>1</v>
      </c>
      <c r="E30" s="18">
        <f t="shared" ref="E30:E35" si="10">C30*D30*12</f>
        <v>0</v>
      </c>
      <c r="F30" s="17"/>
      <c r="G30" s="53">
        <v>1</v>
      </c>
      <c r="H30" s="18">
        <f t="shared" ref="H30:H35" si="11">F30*G30*12</f>
        <v>0</v>
      </c>
      <c r="I30" s="41"/>
      <c r="J30" s="13">
        <f t="shared" si="9"/>
        <v>0</v>
      </c>
      <c r="K30" s="94"/>
      <c r="L30" s="20"/>
      <c r="M30" s="53">
        <v>1</v>
      </c>
      <c r="N30" s="18">
        <f t="shared" ref="N30:N35" si="12">L30*M30*12</f>
        <v>0</v>
      </c>
      <c r="O30" s="17"/>
      <c r="P30" s="53">
        <v>1</v>
      </c>
      <c r="Q30" s="18">
        <f t="shared" ref="Q30:Q35" si="13">O30*P30*12</f>
        <v>0</v>
      </c>
      <c r="S30" s="103"/>
      <c r="T30" s="103"/>
    </row>
    <row r="31" spans="1:20" ht="15" thickBot="1" x14ac:dyDescent="0.35">
      <c r="A31" s="112">
        <v>4</v>
      </c>
      <c r="B31" s="102" t="s">
        <v>77</v>
      </c>
      <c r="C31" s="17"/>
      <c r="D31" s="53">
        <v>1</v>
      </c>
      <c r="E31" s="18">
        <f t="shared" si="10"/>
        <v>0</v>
      </c>
      <c r="F31" s="17"/>
      <c r="G31" s="53">
        <v>1</v>
      </c>
      <c r="H31" s="18">
        <f t="shared" si="11"/>
        <v>0</v>
      </c>
      <c r="I31" s="41"/>
      <c r="J31" s="13">
        <f t="shared" si="9"/>
        <v>0</v>
      </c>
      <c r="K31" s="94"/>
      <c r="L31" s="20"/>
      <c r="M31" s="53">
        <v>1</v>
      </c>
      <c r="N31" s="18">
        <f t="shared" si="12"/>
        <v>0</v>
      </c>
      <c r="O31" s="17"/>
      <c r="P31" s="53">
        <v>1</v>
      </c>
      <c r="Q31" s="18">
        <f t="shared" si="13"/>
        <v>0</v>
      </c>
      <c r="S31" s="103"/>
      <c r="T31" s="103"/>
    </row>
    <row r="32" spans="1:20" ht="15" thickBot="1" x14ac:dyDescent="0.35">
      <c r="A32" s="112">
        <v>5</v>
      </c>
      <c r="B32" s="102" t="s">
        <v>78</v>
      </c>
      <c r="C32" s="17"/>
      <c r="D32" s="53">
        <v>1</v>
      </c>
      <c r="E32" s="18">
        <f t="shared" si="10"/>
        <v>0</v>
      </c>
      <c r="F32" s="17"/>
      <c r="G32" s="53">
        <v>1</v>
      </c>
      <c r="H32" s="18">
        <f t="shared" si="11"/>
        <v>0</v>
      </c>
      <c r="I32" s="41"/>
      <c r="J32" s="13">
        <f t="shared" si="9"/>
        <v>0</v>
      </c>
      <c r="K32" s="94"/>
      <c r="L32" s="20"/>
      <c r="M32" s="53">
        <v>1</v>
      </c>
      <c r="N32" s="18">
        <f t="shared" si="12"/>
        <v>0</v>
      </c>
      <c r="O32" s="17"/>
      <c r="P32" s="53">
        <v>1</v>
      </c>
      <c r="Q32" s="18">
        <f t="shared" si="13"/>
        <v>0</v>
      </c>
      <c r="S32" s="103"/>
      <c r="T32" s="103"/>
    </row>
    <row r="33" spans="1:20" ht="15" thickBot="1" x14ac:dyDescent="0.35">
      <c r="A33" s="112">
        <v>6</v>
      </c>
      <c r="B33" s="102" t="s">
        <v>79</v>
      </c>
      <c r="C33" s="66">
        <v>0</v>
      </c>
      <c r="D33" s="53">
        <v>2455</v>
      </c>
      <c r="E33" s="18">
        <f t="shared" si="10"/>
        <v>0</v>
      </c>
      <c r="F33" s="66">
        <v>0</v>
      </c>
      <c r="G33" s="53">
        <v>2455</v>
      </c>
      <c r="H33" s="18">
        <f t="shared" si="11"/>
        <v>0</v>
      </c>
      <c r="I33" s="41"/>
      <c r="J33" s="13">
        <f t="shared" si="9"/>
        <v>0</v>
      </c>
      <c r="K33" s="94"/>
      <c r="L33" s="70">
        <v>0</v>
      </c>
      <c r="M33" s="53">
        <v>2455</v>
      </c>
      <c r="N33" s="18">
        <f t="shared" si="12"/>
        <v>0</v>
      </c>
      <c r="O33" s="66">
        <v>0</v>
      </c>
      <c r="P33" s="53">
        <v>2455</v>
      </c>
      <c r="Q33" s="18">
        <f t="shared" si="13"/>
        <v>0</v>
      </c>
      <c r="S33" s="103"/>
      <c r="T33" s="103"/>
    </row>
    <row r="34" spans="1:20" ht="15" thickBot="1" x14ac:dyDescent="0.35">
      <c r="A34" s="112">
        <v>7</v>
      </c>
      <c r="B34" s="102" t="s">
        <v>84</v>
      </c>
      <c r="C34" s="66">
        <v>0</v>
      </c>
      <c r="D34" s="53">
        <v>6395</v>
      </c>
      <c r="E34" s="18">
        <f t="shared" si="10"/>
        <v>0</v>
      </c>
      <c r="F34" s="66">
        <v>0</v>
      </c>
      <c r="G34" s="53">
        <v>6395</v>
      </c>
      <c r="H34" s="18">
        <f t="shared" si="11"/>
        <v>0</v>
      </c>
      <c r="I34" s="41"/>
      <c r="J34" s="13">
        <f t="shared" si="9"/>
        <v>0</v>
      </c>
      <c r="K34" s="94"/>
      <c r="L34" s="70">
        <v>0</v>
      </c>
      <c r="M34" s="53">
        <v>6395</v>
      </c>
      <c r="N34" s="18">
        <f t="shared" si="12"/>
        <v>0</v>
      </c>
      <c r="O34" s="66">
        <v>0</v>
      </c>
      <c r="P34" s="53">
        <v>6395</v>
      </c>
      <c r="Q34" s="18">
        <f t="shared" si="13"/>
        <v>0</v>
      </c>
      <c r="S34" s="103"/>
      <c r="T34" s="103"/>
    </row>
    <row r="35" spans="1:20" ht="15" thickBot="1" x14ac:dyDescent="0.35">
      <c r="A35" s="112">
        <v>8</v>
      </c>
      <c r="B35" s="102" t="s">
        <v>91</v>
      </c>
      <c r="C35" s="66">
        <v>0</v>
      </c>
      <c r="D35" s="53">
        <v>4650</v>
      </c>
      <c r="E35" s="18">
        <f t="shared" si="10"/>
        <v>0</v>
      </c>
      <c r="F35" s="66">
        <v>0</v>
      </c>
      <c r="G35" s="53">
        <v>4650</v>
      </c>
      <c r="H35" s="18">
        <f t="shared" si="11"/>
        <v>0</v>
      </c>
      <c r="I35" s="41"/>
      <c r="J35" s="13">
        <f t="shared" si="9"/>
        <v>0</v>
      </c>
      <c r="K35" s="94"/>
      <c r="L35" s="69">
        <v>0</v>
      </c>
      <c r="M35" s="73">
        <v>4650</v>
      </c>
      <c r="N35" s="21">
        <f t="shared" si="12"/>
        <v>0</v>
      </c>
      <c r="O35" s="74">
        <v>0</v>
      </c>
      <c r="P35" s="73">
        <v>4650</v>
      </c>
      <c r="Q35" s="21">
        <f t="shared" si="13"/>
        <v>0</v>
      </c>
      <c r="S35" s="103"/>
      <c r="T35" s="103"/>
    </row>
    <row r="36" spans="1:20" ht="14.25" customHeight="1" thickBot="1" x14ac:dyDescent="0.35">
      <c r="A36" s="189" t="s">
        <v>109</v>
      </c>
      <c r="B36" s="190"/>
      <c r="C36" s="191"/>
      <c r="D36" s="113"/>
      <c r="E36" s="22">
        <f>SUM(E28:E35)</f>
        <v>0</v>
      </c>
      <c r="F36" s="114"/>
      <c r="G36" s="114"/>
      <c r="H36" s="22">
        <f>SUM(H28:H35)</f>
        <v>0</v>
      </c>
      <c r="J36" s="22">
        <f>SUM(J28:J35)</f>
        <v>0</v>
      </c>
      <c r="L36" s="115"/>
      <c r="M36" s="114"/>
      <c r="N36" s="72">
        <f>SUM(N28:N35)</f>
        <v>0</v>
      </c>
      <c r="O36" s="114"/>
      <c r="P36" s="114"/>
      <c r="Q36" s="72">
        <f>SUM(Q28:Q35)</f>
        <v>0</v>
      </c>
      <c r="S36" s="103"/>
      <c r="T36" s="103"/>
    </row>
    <row r="37" spans="1:20" x14ac:dyDescent="0.3">
      <c r="S37" s="103"/>
      <c r="T37" s="103"/>
    </row>
    <row r="38" spans="1:20" x14ac:dyDescent="0.3">
      <c r="S38" s="103"/>
      <c r="T38" s="103"/>
    </row>
    <row r="39" spans="1:20" x14ac:dyDescent="0.3">
      <c r="S39" s="103"/>
      <c r="T39" s="103"/>
    </row>
    <row r="40" spans="1:20" x14ac:dyDescent="0.3">
      <c r="S40" s="103"/>
      <c r="T40" s="103"/>
    </row>
    <row r="41" spans="1:20" x14ac:dyDescent="0.3">
      <c r="S41" s="103"/>
      <c r="T41" s="103"/>
    </row>
    <row r="42" spans="1:20" x14ac:dyDescent="0.3">
      <c r="S42" s="103"/>
      <c r="T42" s="103"/>
    </row>
    <row r="43" spans="1:20" x14ac:dyDescent="0.3">
      <c r="S43" s="103"/>
      <c r="T43" s="103"/>
    </row>
    <row r="44" spans="1:20" x14ac:dyDescent="0.3">
      <c r="S44" s="103"/>
      <c r="T44" s="103"/>
    </row>
  </sheetData>
  <mergeCells count="19">
    <mergeCell ref="S3:S4"/>
    <mergeCell ref="T3:T4"/>
    <mergeCell ref="A14:C14"/>
    <mergeCell ref="A25:C25"/>
    <mergeCell ref="A36:C36"/>
    <mergeCell ref="A15:H15"/>
    <mergeCell ref="L15:Q15"/>
    <mergeCell ref="A26:H26"/>
    <mergeCell ref="L26:Q26"/>
    <mergeCell ref="J3:J4"/>
    <mergeCell ref="L3:N3"/>
    <mergeCell ref="O3:Q3"/>
    <mergeCell ref="A1:B1"/>
    <mergeCell ref="C1:F1"/>
    <mergeCell ref="A3:A4"/>
    <mergeCell ref="B3:B4"/>
    <mergeCell ref="C3:E3"/>
    <mergeCell ref="F3:H3"/>
    <mergeCell ref="A2:F2"/>
  </mergeCells>
  <pageMargins left="0.7" right="0.7" top="0.75" bottom="0.75" header="0.3" footer="0.3"/>
  <pageSetup paperSize="17"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0E168-D74F-44E1-A695-BE78B4BD1B51}">
  <sheetPr>
    <pageSetUpPr fitToPage="1"/>
  </sheetPr>
  <dimension ref="A1:J52"/>
  <sheetViews>
    <sheetView showGridLines="0" zoomScaleNormal="100" workbookViewId="0">
      <selection activeCell="C1" sqref="C1:J1"/>
    </sheetView>
  </sheetViews>
  <sheetFormatPr defaultColWidth="8.6640625" defaultRowHeight="13.5" customHeight="1" x14ac:dyDescent="0.25"/>
  <cols>
    <col min="1" max="1" width="9.44140625" style="42" customWidth="1"/>
    <col min="2" max="2" width="42.5546875" style="42" bestFit="1" customWidth="1"/>
    <col min="3" max="3" width="20.88671875" style="42" customWidth="1"/>
    <col min="4" max="4" width="19.44140625" style="42" customWidth="1"/>
    <col min="5" max="5" width="17.109375" style="42" customWidth="1"/>
    <col min="6" max="6" width="7.44140625" style="42" bestFit="1" customWidth="1"/>
    <col min="7" max="7" width="9.5546875" style="42" bestFit="1" customWidth="1"/>
    <col min="8" max="8" width="41.109375" style="42" bestFit="1" customWidth="1"/>
    <col min="9" max="9" width="16.44140625" style="42" customWidth="1"/>
    <col min="10" max="10" width="17.33203125" style="42" customWidth="1"/>
    <col min="11" max="16384" width="8.6640625" style="42"/>
  </cols>
  <sheetData>
    <row r="1" spans="1:10" ht="47.25" customHeight="1" x14ac:dyDescent="0.25">
      <c r="A1" s="224" t="s">
        <v>12</v>
      </c>
      <c r="B1" s="224"/>
      <c r="C1" s="223" t="s">
        <v>1</v>
      </c>
      <c r="D1" s="223"/>
      <c r="E1" s="223"/>
      <c r="F1" s="223"/>
      <c r="G1" s="223"/>
      <c r="H1" s="223"/>
      <c r="I1" s="223"/>
      <c r="J1" s="223"/>
    </row>
    <row r="2" spans="1:10" s="43" customFormat="1" ht="25.2" customHeight="1" x14ac:dyDescent="0.25">
      <c r="A2" s="222" t="s">
        <v>110</v>
      </c>
      <c r="B2" s="222"/>
      <c r="C2" s="222"/>
      <c r="D2" s="222"/>
      <c r="E2" s="222"/>
      <c r="F2" s="222"/>
      <c r="G2" s="222"/>
      <c r="H2" s="222"/>
      <c r="I2" s="222"/>
      <c r="J2" s="222"/>
    </row>
    <row r="3" spans="1:10" s="43" customFormat="1" ht="25.2" customHeight="1" x14ac:dyDescent="0.25">
      <c r="A3" s="225" t="s">
        <v>111</v>
      </c>
      <c r="B3" s="226"/>
      <c r="C3" s="227"/>
      <c r="D3" s="51"/>
      <c r="E3" s="51"/>
      <c r="F3" s="233" t="s">
        <v>112</v>
      </c>
      <c r="G3" s="233"/>
      <c r="H3" s="233"/>
      <c r="I3" s="233"/>
      <c r="J3" s="233"/>
    </row>
    <row r="4" spans="1:10" ht="13.8" x14ac:dyDescent="0.25">
      <c r="A4" s="230" t="s">
        <v>113</v>
      </c>
      <c r="B4" s="231"/>
      <c r="C4" s="232"/>
      <c r="F4" s="236"/>
      <c r="G4" s="236"/>
      <c r="H4" s="236"/>
      <c r="I4" s="236"/>
      <c r="J4" s="236"/>
    </row>
    <row r="5" spans="1:10" ht="14.4" customHeight="1" x14ac:dyDescent="0.25">
      <c r="A5" s="45" t="s">
        <v>32</v>
      </c>
      <c r="B5" s="44" t="s">
        <v>114</v>
      </c>
      <c r="C5" s="44" t="s">
        <v>115</v>
      </c>
      <c r="F5" s="45" t="s">
        <v>32</v>
      </c>
      <c r="G5" s="44" t="s">
        <v>116</v>
      </c>
      <c r="H5" s="44" t="s">
        <v>15</v>
      </c>
      <c r="I5" s="234" t="s">
        <v>117</v>
      </c>
      <c r="J5" s="235"/>
    </row>
    <row r="6" spans="1:10" ht="13.8" x14ac:dyDescent="0.25">
      <c r="A6" s="47">
        <v>1</v>
      </c>
      <c r="B6" s="5" t="s">
        <v>118</v>
      </c>
      <c r="C6" s="6"/>
      <c r="F6" s="79">
        <v>41</v>
      </c>
      <c r="G6" s="5" t="s">
        <v>119</v>
      </c>
      <c r="H6" s="5" t="s">
        <v>120</v>
      </c>
      <c r="I6" s="6"/>
      <c r="J6" s="6"/>
    </row>
    <row r="7" spans="1:10" ht="13.8" x14ac:dyDescent="0.25">
      <c r="A7" s="47">
        <v>2</v>
      </c>
      <c r="B7" s="5" t="s">
        <v>121</v>
      </c>
      <c r="C7" s="6"/>
      <c r="F7" s="79">
        <v>42</v>
      </c>
      <c r="G7" s="5" t="s">
        <v>122</v>
      </c>
      <c r="H7" s="5" t="s">
        <v>123</v>
      </c>
      <c r="I7" s="6"/>
      <c r="J7" s="6"/>
    </row>
    <row r="8" spans="1:10" ht="13.8" x14ac:dyDescent="0.25">
      <c r="A8" s="47">
        <v>3</v>
      </c>
      <c r="B8" s="5" t="s">
        <v>124</v>
      </c>
      <c r="C8" s="6"/>
      <c r="F8" s="79">
        <v>43</v>
      </c>
      <c r="G8" s="5" t="s">
        <v>125</v>
      </c>
      <c r="H8" s="5" t="s">
        <v>126</v>
      </c>
      <c r="I8" s="6"/>
      <c r="J8" s="6"/>
    </row>
    <row r="9" spans="1:10" ht="13.8" x14ac:dyDescent="0.25">
      <c r="A9" s="47">
        <v>4</v>
      </c>
      <c r="B9" s="5" t="s">
        <v>127</v>
      </c>
      <c r="C9" s="6"/>
    </row>
    <row r="10" spans="1:10" ht="13.8" x14ac:dyDescent="0.25">
      <c r="A10" s="47">
        <v>5</v>
      </c>
      <c r="B10" s="5" t="s">
        <v>128</v>
      </c>
      <c r="C10" s="6"/>
    </row>
    <row r="11" spans="1:10" ht="13.8" x14ac:dyDescent="0.25">
      <c r="A11" s="47">
        <v>6</v>
      </c>
      <c r="B11" s="5" t="s">
        <v>129</v>
      </c>
      <c r="C11" s="6"/>
    </row>
    <row r="12" spans="1:10" ht="13.8" x14ac:dyDescent="0.25">
      <c r="A12" s="47">
        <v>7</v>
      </c>
      <c r="B12" s="5" t="s">
        <v>130</v>
      </c>
      <c r="C12" s="6"/>
    </row>
    <row r="13" spans="1:10" ht="13.8" x14ac:dyDescent="0.25">
      <c r="A13" s="47">
        <v>8</v>
      </c>
      <c r="B13" s="5" t="s">
        <v>131</v>
      </c>
      <c r="C13" s="6"/>
    </row>
    <row r="14" spans="1:10" ht="13.8" x14ac:dyDescent="0.25">
      <c r="A14" s="47">
        <v>9</v>
      </c>
      <c r="B14" s="5" t="s">
        <v>132</v>
      </c>
      <c r="C14" s="6"/>
    </row>
    <row r="15" spans="1:10" ht="13.8" x14ac:dyDescent="0.25">
      <c r="A15" s="47">
        <v>10</v>
      </c>
      <c r="B15" s="5" t="s">
        <v>133</v>
      </c>
      <c r="C15" s="6"/>
    </row>
    <row r="16" spans="1:10" ht="13.8" x14ac:dyDescent="0.25">
      <c r="A16" s="47">
        <v>11</v>
      </c>
      <c r="B16" s="5" t="s">
        <v>134</v>
      </c>
      <c r="C16" s="6"/>
    </row>
    <row r="17" spans="1:3" ht="13.8" x14ac:dyDescent="0.25">
      <c r="A17" s="47">
        <v>12</v>
      </c>
      <c r="B17" s="5" t="s">
        <v>135</v>
      </c>
      <c r="C17" s="6"/>
    </row>
    <row r="18" spans="1:3" ht="13.8" x14ac:dyDescent="0.25">
      <c r="A18" s="47">
        <v>13</v>
      </c>
      <c r="B18" s="5" t="s">
        <v>136</v>
      </c>
      <c r="C18" s="6"/>
    </row>
    <row r="19" spans="1:3" ht="13.8" x14ac:dyDescent="0.25">
      <c r="A19" s="48" t="s">
        <v>137</v>
      </c>
      <c r="B19" s="78" t="s">
        <v>138</v>
      </c>
      <c r="C19" s="49">
        <f>SUM(C6:C18)</f>
        <v>0</v>
      </c>
    </row>
    <row r="20" spans="1:3" ht="13.8" x14ac:dyDescent="0.25">
      <c r="A20" s="46"/>
      <c r="B20" s="230" t="s">
        <v>139</v>
      </c>
      <c r="C20" s="232"/>
    </row>
    <row r="21" spans="1:3" ht="13.8" x14ac:dyDescent="0.25">
      <c r="A21" s="47">
        <v>14</v>
      </c>
      <c r="B21" s="5" t="s">
        <v>140</v>
      </c>
      <c r="C21" s="6"/>
    </row>
    <row r="22" spans="1:3" ht="13.8" x14ac:dyDescent="0.25">
      <c r="A22" s="47">
        <v>15</v>
      </c>
      <c r="B22" s="5" t="s">
        <v>141</v>
      </c>
      <c r="C22" s="6"/>
    </row>
    <row r="23" spans="1:3" ht="13.8" x14ac:dyDescent="0.25">
      <c r="A23" s="47">
        <v>16</v>
      </c>
      <c r="B23" s="5" t="s">
        <v>142</v>
      </c>
      <c r="C23" s="6"/>
    </row>
    <row r="24" spans="1:3" ht="13.8" x14ac:dyDescent="0.25">
      <c r="A24" s="47">
        <v>17</v>
      </c>
      <c r="B24" s="5" t="s">
        <v>143</v>
      </c>
      <c r="C24" s="6"/>
    </row>
    <row r="25" spans="1:3" ht="13.8" x14ac:dyDescent="0.25">
      <c r="A25" s="47">
        <v>18</v>
      </c>
      <c r="B25" s="5" t="s">
        <v>144</v>
      </c>
      <c r="C25" s="6"/>
    </row>
    <row r="26" spans="1:3" ht="13.8" x14ac:dyDescent="0.25">
      <c r="A26" s="47">
        <v>19</v>
      </c>
      <c r="B26" s="5" t="s">
        <v>145</v>
      </c>
      <c r="C26" s="6"/>
    </row>
    <row r="27" spans="1:3" ht="13.8" x14ac:dyDescent="0.25">
      <c r="A27" s="47">
        <v>20</v>
      </c>
      <c r="B27" s="5" t="s">
        <v>146</v>
      </c>
      <c r="C27" s="6"/>
    </row>
    <row r="28" spans="1:3" ht="13.8" x14ac:dyDescent="0.25">
      <c r="A28" s="47">
        <v>21</v>
      </c>
      <c r="B28" s="5" t="s">
        <v>147</v>
      </c>
      <c r="C28" s="6"/>
    </row>
    <row r="29" spans="1:3" ht="13.8" x14ac:dyDescent="0.25">
      <c r="A29" s="47">
        <v>22</v>
      </c>
      <c r="B29" s="5" t="s">
        <v>148</v>
      </c>
      <c r="C29" s="6"/>
    </row>
    <row r="30" spans="1:3" ht="13.8" x14ac:dyDescent="0.25">
      <c r="A30" s="47">
        <v>23</v>
      </c>
      <c r="B30" s="5" t="s">
        <v>149</v>
      </c>
      <c r="C30" s="6"/>
    </row>
    <row r="31" spans="1:3" ht="13.8" x14ac:dyDescent="0.25">
      <c r="A31" s="47">
        <v>24</v>
      </c>
      <c r="B31" s="5" t="s">
        <v>150</v>
      </c>
      <c r="C31" s="6"/>
    </row>
    <row r="32" spans="1:3" ht="13.8" x14ac:dyDescent="0.25">
      <c r="A32" s="47">
        <v>25</v>
      </c>
      <c r="B32" s="5" t="s">
        <v>151</v>
      </c>
      <c r="C32" s="6"/>
    </row>
    <row r="33" spans="1:3" ht="13.8" x14ac:dyDescent="0.25">
      <c r="A33" s="47">
        <v>26</v>
      </c>
      <c r="B33" s="5" t="s">
        <v>152</v>
      </c>
      <c r="C33" s="6"/>
    </row>
    <row r="34" spans="1:3" ht="13.8" x14ac:dyDescent="0.25">
      <c r="A34" s="48" t="s">
        <v>153</v>
      </c>
      <c r="B34" s="78" t="s">
        <v>138</v>
      </c>
      <c r="C34" s="49">
        <f>SUM(C21:C33)</f>
        <v>0</v>
      </c>
    </row>
    <row r="35" spans="1:3" ht="13.8" x14ac:dyDescent="0.25">
      <c r="A35" s="46"/>
      <c r="B35" s="230" t="s">
        <v>154</v>
      </c>
      <c r="C35" s="232"/>
    </row>
    <row r="36" spans="1:3" ht="13.8" x14ac:dyDescent="0.25">
      <c r="A36" s="47">
        <v>27</v>
      </c>
      <c r="B36" s="5" t="s">
        <v>155</v>
      </c>
      <c r="C36" s="6"/>
    </row>
    <row r="37" spans="1:3" ht="13.8" x14ac:dyDescent="0.25">
      <c r="A37" s="47">
        <v>28</v>
      </c>
      <c r="B37" s="5" t="s">
        <v>156</v>
      </c>
      <c r="C37" s="6"/>
    </row>
    <row r="38" spans="1:3" ht="13.8" x14ac:dyDescent="0.25">
      <c r="A38" s="47">
        <v>29</v>
      </c>
      <c r="B38" s="5" t="s">
        <v>157</v>
      </c>
      <c r="C38" s="6"/>
    </row>
    <row r="39" spans="1:3" ht="13.8" x14ac:dyDescent="0.25">
      <c r="A39" s="47">
        <v>30</v>
      </c>
      <c r="B39" s="5" t="s">
        <v>158</v>
      </c>
      <c r="C39" s="6"/>
    </row>
    <row r="40" spans="1:3" ht="13.8" x14ac:dyDescent="0.25">
      <c r="A40" s="47">
        <v>31</v>
      </c>
      <c r="B40" s="5" t="s">
        <v>159</v>
      </c>
      <c r="C40" s="6"/>
    </row>
    <row r="41" spans="1:3" ht="13.8" x14ac:dyDescent="0.25">
      <c r="A41" s="47">
        <v>32</v>
      </c>
      <c r="B41" s="5" t="s">
        <v>160</v>
      </c>
      <c r="C41" s="6"/>
    </row>
    <row r="42" spans="1:3" ht="13.8" x14ac:dyDescent="0.25">
      <c r="A42" s="47">
        <v>33</v>
      </c>
      <c r="B42" s="5" t="s">
        <v>161</v>
      </c>
      <c r="C42" s="6"/>
    </row>
    <row r="43" spans="1:3" ht="13.8" x14ac:dyDescent="0.25">
      <c r="A43" s="47">
        <v>34</v>
      </c>
      <c r="B43" s="5" t="s">
        <v>162</v>
      </c>
      <c r="C43" s="6"/>
    </row>
    <row r="44" spans="1:3" ht="13.8" x14ac:dyDescent="0.25">
      <c r="A44" s="47">
        <v>35</v>
      </c>
      <c r="B44" s="5" t="s">
        <v>163</v>
      </c>
      <c r="C44" s="6"/>
    </row>
    <row r="45" spans="1:3" ht="13.8" x14ac:dyDescent="0.25">
      <c r="A45" s="47">
        <v>36</v>
      </c>
      <c r="B45" s="5" t="s">
        <v>164</v>
      </c>
      <c r="C45" s="6"/>
    </row>
    <row r="46" spans="1:3" ht="13.8" x14ac:dyDescent="0.25">
      <c r="A46" s="47">
        <v>37</v>
      </c>
      <c r="B46" s="5" t="s">
        <v>165</v>
      </c>
      <c r="C46" s="6"/>
    </row>
    <row r="47" spans="1:3" ht="13.8" x14ac:dyDescent="0.25">
      <c r="A47" s="47">
        <v>38</v>
      </c>
      <c r="B47" s="5" t="s">
        <v>166</v>
      </c>
      <c r="C47" s="6"/>
    </row>
    <row r="48" spans="1:3" ht="13.8" x14ac:dyDescent="0.25">
      <c r="A48" s="47">
        <v>39</v>
      </c>
      <c r="B48" s="5" t="s">
        <v>167</v>
      </c>
      <c r="C48" s="6"/>
    </row>
    <row r="49" spans="1:3" ht="13.8" x14ac:dyDescent="0.25">
      <c r="A49" s="47">
        <v>40</v>
      </c>
      <c r="B49" s="5" t="s">
        <v>168</v>
      </c>
      <c r="C49" s="6"/>
    </row>
    <row r="50" spans="1:3" ht="13.8" x14ac:dyDescent="0.25">
      <c r="A50" s="48" t="s">
        <v>169</v>
      </c>
      <c r="B50" s="78" t="s">
        <v>138</v>
      </c>
      <c r="C50" s="50">
        <f>SUM(C36:C49)</f>
        <v>0</v>
      </c>
    </row>
    <row r="51" spans="1:3" ht="15" customHeight="1" x14ac:dyDescent="0.25">
      <c r="A51" s="228" t="s">
        <v>170</v>
      </c>
      <c r="B51" s="229"/>
      <c r="C51" s="50">
        <f>SUM(C50,C34,C19)</f>
        <v>0</v>
      </c>
    </row>
    <row r="52" spans="1:3" ht="13.2" x14ac:dyDescent="0.25"/>
  </sheetData>
  <mergeCells count="11">
    <mergeCell ref="A2:J2"/>
    <mergeCell ref="C1:J1"/>
    <mergeCell ref="A1:B1"/>
    <mergeCell ref="A3:C3"/>
    <mergeCell ref="A51:B51"/>
    <mergeCell ref="A4:C4"/>
    <mergeCell ref="F3:J3"/>
    <mergeCell ref="I5:J5"/>
    <mergeCell ref="F4:J4"/>
    <mergeCell ref="B20:C20"/>
    <mergeCell ref="B35:C35"/>
  </mergeCells>
  <printOptions horizontalCentered="1"/>
  <pageMargins left="0.7" right="0.7" top="0.75" bottom="0.75" header="0.3" footer="0.3"/>
  <pageSetup scale="44" orientation="portrait" r:id="rId1"/>
</worksheet>
</file>

<file path=docMetadata/LabelInfo.xml><?xml version="1.0" encoding="utf-8"?>
<clbl:labelList xmlns:clbl="http://schemas.microsoft.com/office/2020/mipLabelMetadata">
  <clbl:label id="{651480e4-deb2-4da5-bc64-7d1e9e1df8e4}" enabled="1" method="Standard" siteId="{06cac249-57c6-4eed-94fd-256abde82b4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Instructions</vt:lpstr>
      <vt:lpstr>Summary Cost</vt:lpstr>
      <vt:lpstr>A. M&amp;O Services</vt:lpstr>
      <vt:lpstr>B. Hourly Rates</vt:lpstr>
      <vt:lpstr>C. Current SF License Count</vt:lpstr>
      <vt:lpstr>D. Expanded SF License Count</vt:lpstr>
      <vt:lpstr>E. Reduced SF License Count</vt:lpstr>
      <vt:lpstr>F. SystemImprovementActivities</vt:lpstr>
      <vt:lpstr>'A. M&amp;O Services'!Print_Area</vt:lpstr>
      <vt:lpstr>'C. Current SF License Count'!Print_Area</vt:lpstr>
      <vt:lpstr>'D. Expanded SF License Count'!Print_Area</vt:lpstr>
      <vt:lpstr>'E. Reduced SF License Count'!Print_Area</vt:lpstr>
      <vt:lpstr>'Summary Cost'!Print_Area</vt:lpstr>
    </vt:vector>
  </TitlesOfParts>
  <Manager/>
  <Company>Employment Development Department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Mallela, Narendra@EDD</dc:creator>
  <cp:keywords/>
  <dc:description/>
  <cp:lastModifiedBy>Botha, Alnice@CIO</cp:lastModifiedBy>
  <cp:revision/>
  <dcterms:created xsi:type="dcterms:W3CDTF">2025-04-19T23:33:14Z</dcterms:created>
  <dcterms:modified xsi:type="dcterms:W3CDTF">2026-08-19T18:56:40Z</dcterms:modified>
  <cp:category/>
  <cp:contentStatus/>
</cp:coreProperties>
</file>